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80" windowHeight="8070"/>
  </bookViews>
  <sheets>
    <sheet name="Hoja1" sheetId="1" r:id="rId1"/>
    <sheet name="blogs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BA70" i="1"/>
  <c r="BF41" l="1"/>
  <c r="R55"/>
  <c r="BF83"/>
  <c r="BF80"/>
  <c r="BF77"/>
  <c r="BF73"/>
  <c r="BF72"/>
  <c r="BF70"/>
  <c r="BF69"/>
  <c r="BF68"/>
  <c r="BF66"/>
  <c r="BF65"/>
  <c r="BF62"/>
  <c r="BF61"/>
  <c r="BF60"/>
  <c r="BF55"/>
  <c r="BF54"/>
  <c r="BF53"/>
  <c r="BF51"/>
  <c r="BF50"/>
  <c r="BF47"/>
  <c r="BF44"/>
  <c r="BF40"/>
  <c r="BF39"/>
  <c r="BF36"/>
  <c r="BF35"/>
  <c r="BF33"/>
  <c r="BF26"/>
  <c r="BF23"/>
  <c r="BF20"/>
  <c r="BF18"/>
  <c r="BF14"/>
  <c r="BF11"/>
  <c r="BF10"/>
  <c r="BA7"/>
  <c r="BA8"/>
  <c r="BA9"/>
  <c r="BA10"/>
  <c r="BA11"/>
  <c r="BA12"/>
  <c r="BA13"/>
  <c r="BA14"/>
  <c r="BA15"/>
  <c r="BA16"/>
  <c r="BA17"/>
  <c r="BA18"/>
  <c r="BA19"/>
  <c r="BA20"/>
  <c r="BA21"/>
  <c r="BA22"/>
  <c r="BA23"/>
  <c r="BA24"/>
  <c r="BA25"/>
  <c r="BA26"/>
  <c r="BA27"/>
  <c r="BA28"/>
  <c r="BA29"/>
  <c r="BA30"/>
  <c r="BA31"/>
  <c r="BA32"/>
  <c r="BA33"/>
  <c r="BA34"/>
  <c r="BA35"/>
  <c r="BA36"/>
  <c r="BA37"/>
  <c r="BA38"/>
  <c r="BA39"/>
  <c r="BA40"/>
  <c r="BA41"/>
  <c r="BA42"/>
  <c r="BA43"/>
  <c r="BA44"/>
  <c r="BA45"/>
  <c r="BA46"/>
  <c r="BA47"/>
  <c r="BA49"/>
  <c r="BA50"/>
  <c r="BA51"/>
  <c r="BA52"/>
  <c r="BA53"/>
  <c r="BA54"/>
  <c r="BA55"/>
  <c r="BA56"/>
  <c r="BA57"/>
  <c r="BA58"/>
  <c r="BA59"/>
  <c r="BA60"/>
  <c r="BA61"/>
  <c r="BA62"/>
  <c r="BA63"/>
  <c r="BA64"/>
  <c r="BA65"/>
  <c r="BA66"/>
  <c r="BA67"/>
  <c r="BA68"/>
  <c r="BA69"/>
  <c r="BA71"/>
  <c r="BA72"/>
  <c r="BA73"/>
  <c r="BA74"/>
  <c r="BA75"/>
  <c r="BA76"/>
  <c r="BA77"/>
  <c r="BA78"/>
  <c r="BA79"/>
  <c r="BA80"/>
  <c r="BA81"/>
  <c r="BA82"/>
  <c r="BA83"/>
  <c r="BA84"/>
  <c r="BA85"/>
  <c r="BA86"/>
  <c r="BA87"/>
  <c r="BA6"/>
  <c r="BA5"/>
  <c r="BB33" s="1"/>
  <c r="AH87"/>
  <c r="AH86"/>
  <c r="AH85"/>
  <c r="AH84"/>
  <c r="AH83"/>
  <c r="AH82"/>
  <c r="AH81"/>
  <c r="AH80"/>
  <c r="AH79"/>
  <c r="AH78"/>
  <c r="AH77"/>
  <c r="AH76"/>
  <c r="AH75"/>
  <c r="AH74"/>
  <c r="AH73"/>
  <c r="AH72"/>
  <c r="AH71"/>
  <c r="AH70"/>
  <c r="AH69"/>
  <c r="AH68"/>
  <c r="AH67"/>
  <c r="AH66"/>
  <c r="AH65"/>
  <c r="AH64"/>
  <c r="AH63"/>
  <c r="AH62"/>
  <c r="AH61"/>
  <c r="AH60"/>
  <c r="AH59"/>
  <c r="AH58"/>
  <c r="AH57"/>
  <c r="AH56"/>
  <c r="AH54"/>
  <c r="AH53"/>
  <c r="AH52"/>
  <c r="AH51"/>
  <c r="AH50"/>
  <c r="AH49"/>
  <c r="AH48"/>
  <c r="AH47"/>
  <c r="AH46"/>
  <c r="AH45"/>
  <c r="AH44"/>
  <c r="AH43"/>
  <c r="AH42"/>
  <c r="AH41"/>
  <c r="AH40"/>
  <c r="AH39"/>
  <c r="AH38"/>
  <c r="AH37"/>
  <c r="AH36"/>
  <c r="AH35"/>
  <c r="AH34"/>
  <c r="AH33"/>
  <c r="AH32"/>
  <c r="AH31"/>
  <c r="AH30"/>
  <c r="AH29"/>
  <c r="AH28"/>
  <c r="AH27"/>
  <c r="AH26"/>
  <c r="AH25"/>
  <c r="AH24"/>
  <c r="AH23"/>
  <c r="AH22"/>
  <c r="AH21"/>
  <c r="AH20"/>
  <c r="AH19"/>
  <c r="AH18"/>
  <c r="AH17"/>
  <c r="AH16"/>
  <c r="AH15"/>
  <c r="AH14"/>
  <c r="AH13"/>
  <c r="AH12"/>
  <c r="AH11"/>
  <c r="AH10"/>
  <c r="AH9"/>
  <c r="AH8"/>
  <c r="AH7"/>
  <c r="AH6"/>
  <c r="AH5"/>
  <c r="AI87" s="1"/>
  <c r="U5"/>
  <c r="BC5" s="1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8"/>
  <c r="R7"/>
  <c r="R6"/>
  <c r="R5"/>
  <c r="AU6"/>
  <c r="AU8"/>
  <c r="AU9"/>
  <c r="AU10"/>
  <c r="AU11"/>
  <c r="AU12"/>
  <c r="AU13"/>
  <c r="AU14"/>
  <c r="AU15"/>
  <c r="AU16"/>
  <c r="AU17"/>
  <c r="AU18"/>
  <c r="AU19"/>
  <c r="AU20"/>
  <c r="AU21"/>
  <c r="AU22"/>
  <c r="AU23"/>
  <c r="AU24"/>
  <c r="AU25"/>
  <c r="AU26"/>
  <c r="AU27"/>
  <c r="AU28"/>
  <c r="AU29"/>
  <c r="AU30"/>
  <c r="AU31"/>
  <c r="AU32"/>
  <c r="AU33"/>
  <c r="AU34"/>
  <c r="AU35"/>
  <c r="AU36"/>
  <c r="AU37"/>
  <c r="AU38"/>
  <c r="AU39"/>
  <c r="AU40"/>
  <c r="AU41"/>
  <c r="AU42"/>
  <c r="AU43"/>
  <c r="AU44"/>
  <c r="AU45"/>
  <c r="AU46"/>
  <c r="AU47"/>
  <c r="AU48"/>
  <c r="AU49"/>
  <c r="AU50"/>
  <c r="AU51"/>
  <c r="AU52"/>
  <c r="AU53"/>
  <c r="AU54"/>
  <c r="AU55"/>
  <c r="AU56"/>
  <c r="AU57"/>
  <c r="AU58"/>
  <c r="AU59"/>
  <c r="AU60"/>
  <c r="AU61"/>
  <c r="AU62"/>
  <c r="AU63"/>
  <c r="AU64"/>
  <c r="AU65"/>
  <c r="AU66"/>
  <c r="AU67"/>
  <c r="AU68"/>
  <c r="AU69"/>
  <c r="AU70"/>
  <c r="AU71"/>
  <c r="AU72"/>
  <c r="AU73"/>
  <c r="AU74"/>
  <c r="AU75"/>
  <c r="AU76"/>
  <c r="AU77"/>
  <c r="AU78"/>
  <c r="AU79"/>
  <c r="AU80"/>
  <c r="AU81"/>
  <c r="AU82"/>
  <c r="AU83"/>
  <c r="AU84"/>
  <c r="AU85"/>
  <c r="AU86"/>
  <c r="AU87"/>
  <c r="AU7"/>
  <c r="AR5"/>
  <c r="AU5" s="1"/>
  <c r="AV31" s="1"/>
  <c r="AH55"/>
  <c r="AN87"/>
  <c r="AN86"/>
  <c r="AN85"/>
  <c r="AN84"/>
  <c r="AN83"/>
  <c r="AN82"/>
  <c r="AN81"/>
  <c r="AN80"/>
  <c r="AN79"/>
  <c r="AN78"/>
  <c r="AN77"/>
  <c r="AN76"/>
  <c r="AN75"/>
  <c r="AN74"/>
  <c r="AN73"/>
  <c r="AN72"/>
  <c r="AN71"/>
  <c r="AN70"/>
  <c r="AN69"/>
  <c r="AN68"/>
  <c r="AN67"/>
  <c r="AN66"/>
  <c r="AN65"/>
  <c r="AN64"/>
  <c r="AN63"/>
  <c r="AN62"/>
  <c r="AN61"/>
  <c r="AN59"/>
  <c r="AN58"/>
  <c r="AN57"/>
  <c r="AN56"/>
  <c r="AN55"/>
  <c r="AN54"/>
  <c r="AN53"/>
  <c r="AN52"/>
  <c r="AN51"/>
  <c r="AN50"/>
  <c r="AN49"/>
  <c r="AN48"/>
  <c r="AN47"/>
  <c r="AN45"/>
  <c r="AN43"/>
  <c r="AN41"/>
  <c r="AN40"/>
  <c r="AN39"/>
  <c r="AN38"/>
  <c r="AN37"/>
  <c r="AN36"/>
  <c r="AN35"/>
  <c r="AN34"/>
  <c r="AN33"/>
  <c r="AN32"/>
  <c r="AN31"/>
  <c r="AN30"/>
  <c r="AN29"/>
  <c r="AN28"/>
  <c r="AN27"/>
  <c r="AN26"/>
  <c r="AN25"/>
  <c r="AN23"/>
  <c r="AN22"/>
  <c r="AN21"/>
  <c r="AN20"/>
  <c r="AN19"/>
  <c r="AN18"/>
  <c r="AN16"/>
  <c r="AN13"/>
  <c r="AN12"/>
  <c r="AN11"/>
  <c r="AN10"/>
  <c r="AN9"/>
  <c r="AN8"/>
  <c r="AN6"/>
  <c r="AN5"/>
  <c r="AJ24"/>
  <c r="AN24" s="1"/>
  <c r="AJ7"/>
  <c r="AN7" s="1"/>
  <c r="AJ44"/>
  <c r="AN44" s="1"/>
  <c r="AJ14"/>
  <c r="AN14" s="1"/>
  <c r="AJ15"/>
  <c r="AN15" s="1"/>
  <c r="AJ17"/>
  <c r="AN17" s="1"/>
  <c r="AJ42"/>
  <c r="AN42" s="1"/>
  <c r="AJ46"/>
  <c r="AN46" s="1"/>
  <c r="AJ60"/>
  <c r="AN60" s="1"/>
  <c r="BB6" l="1"/>
  <c r="BB86"/>
  <c r="BB84"/>
  <c r="BB82"/>
  <c r="BB80"/>
  <c r="BB78"/>
  <c r="BB76"/>
  <c r="BB74"/>
  <c r="BB72"/>
  <c r="BB68"/>
  <c r="BB66"/>
  <c r="BB64"/>
  <c r="BB62"/>
  <c r="BB60"/>
  <c r="BB58"/>
  <c r="BB56"/>
  <c r="BB54"/>
  <c r="BB52"/>
  <c r="BB50"/>
  <c r="BB48"/>
  <c r="BB46"/>
  <c r="BB44"/>
  <c r="BB42"/>
  <c r="BB40"/>
  <c r="BB35"/>
  <c r="BB31"/>
  <c r="BB29"/>
  <c r="BB27"/>
  <c r="BB25"/>
  <c r="BB23"/>
  <c r="BB21"/>
  <c r="BB19"/>
  <c r="BB17"/>
  <c r="BB15"/>
  <c r="BB13"/>
  <c r="BB11"/>
  <c r="BB9"/>
  <c r="BB7"/>
  <c r="BB87"/>
  <c r="BB85"/>
  <c r="BB83"/>
  <c r="BB81"/>
  <c r="BB79"/>
  <c r="BB77"/>
  <c r="BB75"/>
  <c r="BB71"/>
  <c r="BB69"/>
  <c r="BB67"/>
  <c r="BB65"/>
  <c r="BB63"/>
  <c r="BB61"/>
  <c r="BB59"/>
  <c r="BB57"/>
  <c r="BB55"/>
  <c r="BB53"/>
  <c r="BB51"/>
  <c r="BB49"/>
  <c r="BB47"/>
  <c r="BB45"/>
  <c r="BB43"/>
  <c r="BB41"/>
  <c r="BB39"/>
  <c r="BB38"/>
  <c r="BB37"/>
  <c r="BB36"/>
  <c r="BB34"/>
  <c r="BB32"/>
  <c r="BB30"/>
  <c r="BB28"/>
  <c r="BB26"/>
  <c r="BB24"/>
  <c r="BB22"/>
  <c r="BB20"/>
  <c r="BB18"/>
  <c r="BB16"/>
  <c r="BB14"/>
  <c r="BB12"/>
  <c r="BB10"/>
  <c r="BB8"/>
  <c r="S6"/>
  <c r="U6" s="1"/>
  <c r="S7"/>
  <c r="U7" s="1"/>
  <c r="S9"/>
  <c r="U9" s="1"/>
  <c r="S11"/>
  <c r="U11" s="1"/>
  <c r="S13"/>
  <c r="U13" s="1"/>
  <c r="S15"/>
  <c r="U15" s="1"/>
  <c r="S17"/>
  <c r="U17" s="1"/>
  <c r="S19"/>
  <c r="U19" s="1"/>
  <c r="S21"/>
  <c r="U21" s="1"/>
  <c r="S23"/>
  <c r="U23" s="1"/>
  <c r="S25"/>
  <c r="U25" s="1"/>
  <c r="S27"/>
  <c r="U27" s="1"/>
  <c r="S29"/>
  <c r="U29" s="1"/>
  <c r="S31"/>
  <c r="U31" s="1"/>
  <c r="S33"/>
  <c r="U33" s="1"/>
  <c r="S35"/>
  <c r="U35" s="1"/>
  <c r="S37"/>
  <c r="U37" s="1"/>
  <c r="S39"/>
  <c r="U39" s="1"/>
  <c r="S41"/>
  <c r="U41" s="1"/>
  <c r="S43"/>
  <c r="U43" s="1"/>
  <c r="S45"/>
  <c r="U45" s="1"/>
  <c r="S47"/>
  <c r="U47" s="1"/>
  <c r="S49"/>
  <c r="U49" s="1"/>
  <c r="S51"/>
  <c r="U51" s="1"/>
  <c r="S53"/>
  <c r="U53" s="1"/>
  <c r="S55"/>
  <c r="U55" s="1"/>
  <c r="S57"/>
  <c r="U57" s="1"/>
  <c r="S59"/>
  <c r="U59" s="1"/>
  <c r="S61"/>
  <c r="U61" s="1"/>
  <c r="S63"/>
  <c r="U63" s="1"/>
  <c r="S65"/>
  <c r="U65" s="1"/>
  <c r="S67"/>
  <c r="U67" s="1"/>
  <c r="S69"/>
  <c r="U69" s="1"/>
  <c r="S71"/>
  <c r="U71" s="1"/>
  <c r="S73"/>
  <c r="U73" s="1"/>
  <c r="S75"/>
  <c r="U75" s="1"/>
  <c r="S77"/>
  <c r="U77" s="1"/>
  <c r="S79"/>
  <c r="U79" s="1"/>
  <c r="S81"/>
  <c r="U81" s="1"/>
  <c r="S83"/>
  <c r="U83" s="1"/>
  <c r="S85"/>
  <c r="U85" s="1"/>
  <c r="S87"/>
  <c r="U87" s="1"/>
  <c r="S8"/>
  <c r="U8" s="1"/>
  <c r="S10"/>
  <c r="U10" s="1"/>
  <c r="S12"/>
  <c r="U12" s="1"/>
  <c r="S14"/>
  <c r="U14" s="1"/>
  <c r="S16"/>
  <c r="U16" s="1"/>
  <c r="S18"/>
  <c r="U18" s="1"/>
  <c r="S20"/>
  <c r="U20" s="1"/>
  <c r="S22"/>
  <c r="U22" s="1"/>
  <c r="S24"/>
  <c r="U24" s="1"/>
  <c r="S26"/>
  <c r="U26" s="1"/>
  <c r="S28"/>
  <c r="U28" s="1"/>
  <c r="S30"/>
  <c r="U30" s="1"/>
  <c r="S32"/>
  <c r="U32" s="1"/>
  <c r="S34"/>
  <c r="U34" s="1"/>
  <c r="S36"/>
  <c r="U36" s="1"/>
  <c r="S38"/>
  <c r="U38" s="1"/>
  <c r="S40"/>
  <c r="U40" s="1"/>
  <c r="S42"/>
  <c r="U42" s="1"/>
  <c r="S44"/>
  <c r="U44" s="1"/>
  <c r="S46"/>
  <c r="U46" s="1"/>
  <c r="S48"/>
  <c r="U48" s="1"/>
  <c r="S50"/>
  <c r="U50" s="1"/>
  <c r="S52"/>
  <c r="U52" s="1"/>
  <c r="S54"/>
  <c r="U54" s="1"/>
  <c r="S56"/>
  <c r="U56" s="1"/>
  <c r="S58"/>
  <c r="U58" s="1"/>
  <c r="S60"/>
  <c r="U60" s="1"/>
  <c r="S62"/>
  <c r="U62" s="1"/>
  <c r="S64"/>
  <c r="U64" s="1"/>
  <c r="S66"/>
  <c r="U66" s="1"/>
  <c r="S68"/>
  <c r="U68" s="1"/>
  <c r="S70"/>
  <c r="U70" s="1"/>
  <c r="S72"/>
  <c r="U72" s="1"/>
  <c r="S74"/>
  <c r="U74" s="1"/>
  <c r="S76"/>
  <c r="U76" s="1"/>
  <c r="S78"/>
  <c r="U78" s="1"/>
  <c r="S80"/>
  <c r="U80" s="1"/>
  <c r="S82"/>
  <c r="U82" s="1"/>
  <c r="S84"/>
  <c r="U84" s="1"/>
  <c r="S86"/>
  <c r="U86" s="1"/>
  <c r="AI6"/>
  <c r="AI8"/>
  <c r="AI10"/>
  <c r="AI12"/>
  <c r="AI14"/>
  <c r="AI16"/>
  <c r="AI18"/>
  <c r="AI20"/>
  <c r="AI22"/>
  <c r="AI24"/>
  <c r="AI26"/>
  <c r="AI28"/>
  <c r="AI30"/>
  <c r="AI32"/>
  <c r="AI34"/>
  <c r="AI36"/>
  <c r="AI38"/>
  <c r="AI40"/>
  <c r="AI42"/>
  <c r="AI44"/>
  <c r="AI46"/>
  <c r="AI48"/>
  <c r="AI50"/>
  <c r="AI52"/>
  <c r="AI54"/>
  <c r="AI56"/>
  <c r="AI58"/>
  <c r="AI60"/>
  <c r="AI62"/>
  <c r="AI64"/>
  <c r="AI66"/>
  <c r="AI68"/>
  <c r="AI70"/>
  <c r="AI72"/>
  <c r="AI74"/>
  <c r="AI76"/>
  <c r="AI78"/>
  <c r="AI80"/>
  <c r="AI82"/>
  <c r="AI84"/>
  <c r="AI86"/>
  <c r="AI7"/>
  <c r="AI9"/>
  <c r="AI11"/>
  <c r="AI13"/>
  <c r="AI15"/>
  <c r="AI17"/>
  <c r="AI19"/>
  <c r="AI21"/>
  <c r="AI23"/>
  <c r="AI25"/>
  <c r="AI27"/>
  <c r="AI29"/>
  <c r="AI31"/>
  <c r="AI33"/>
  <c r="AI35"/>
  <c r="AI37"/>
  <c r="AI39"/>
  <c r="AI41"/>
  <c r="AI43"/>
  <c r="AI45"/>
  <c r="AI47"/>
  <c r="AI49"/>
  <c r="AI51"/>
  <c r="AI53"/>
  <c r="AI55"/>
  <c r="AI57"/>
  <c r="AI59"/>
  <c r="AI61"/>
  <c r="AI63"/>
  <c r="AI65"/>
  <c r="AI67"/>
  <c r="AI69"/>
  <c r="AI71"/>
  <c r="AI73"/>
  <c r="AI75"/>
  <c r="AI77"/>
  <c r="AI79"/>
  <c r="AI81"/>
  <c r="AI83"/>
  <c r="AI85"/>
  <c r="AV29"/>
  <c r="AV7"/>
  <c r="AV28"/>
  <c r="AV85"/>
  <c r="AV79"/>
  <c r="AV73"/>
  <c r="AV65"/>
  <c r="AV63"/>
  <c r="AV59"/>
  <c r="AV49"/>
  <c r="AV45"/>
  <c r="AV41"/>
  <c r="AV37"/>
  <c r="AV33"/>
  <c r="AV24"/>
  <c r="AV16"/>
  <c r="AO87"/>
  <c r="AV86"/>
  <c r="AV84"/>
  <c r="AV82"/>
  <c r="AV80"/>
  <c r="AV78"/>
  <c r="AV76"/>
  <c r="AV74"/>
  <c r="AV72"/>
  <c r="AV70"/>
  <c r="BC70" s="1"/>
  <c r="AV66"/>
  <c r="AV64"/>
  <c r="AV62"/>
  <c r="AV58"/>
  <c r="AV56"/>
  <c r="AV54"/>
  <c r="AV52"/>
  <c r="AV50"/>
  <c r="AV48"/>
  <c r="AV46"/>
  <c r="AV42"/>
  <c r="AV38"/>
  <c r="AV34"/>
  <c r="AV32"/>
  <c r="AV27"/>
  <c r="AV25"/>
  <c r="AV23"/>
  <c r="AV21"/>
  <c r="AV19"/>
  <c r="AV17"/>
  <c r="AV15"/>
  <c r="AV13"/>
  <c r="AV11"/>
  <c r="AV9"/>
  <c r="AV6"/>
  <c r="AV87"/>
  <c r="AV81"/>
  <c r="AV77"/>
  <c r="AV75"/>
  <c r="AV71"/>
  <c r="AV67"/>
  <c r="AV61"/>
  <c r="AV57"/>
  <c r="AV55"/>
  <c r="AV47"/>
  <c r="AV43"/>
  <c r="AV39"/>
  <c r="AV35"/>
  <c r="AV30"/>
  <c r="AV26"/>
  <c r="AV22"/>
  <c r="AV20"/>
  <c r="AV14"/>
  <c r="AV12"/>
  <c r="AV8"/>
  <c r="AO6"/>
  <c r="AO8"/>
  <c r="AO10"/>
  <c r="AO12"/>
  <c r="AO14"/>
  <c r="AO16"/>
  <c r="AO18"/>
  <c r="AO20"/>
  <c r="AO22"/>
  <c r="AO24"/>
  <c r="AO26"/>
  <c r="AO28"/>
  <c r="AO30"/>
  <c r="AO32"/>
  <c r="AO34"/>
  <c r="AO36"/>
  <c r="AO38"/>
  <c r="AO40"/>
  <c r="AO42"/>
  <c r="AO44"/>
  <c r="AO46"/>
  <c r="AO48"/>
  <c r="AO50"/>
  <c r="AO52"/>
  <c r="AO54"/>
  <c r="AO56"/>
  <c r="AO58"/>
  <c r="AO60"/>
  <c r="AO62"/>
  <c r="AO64"/>
  <c r="AO66"/>
  <c r="AO68"/>
  <c r="AO70"/>
  <c r="AO72"/>
  <c r="AO74"/>
  <c r="AO76"/>
  <c r="AO78"/>
  <c r="AO80"/>
  <c r="AO82"/>
  <c r="AO84"/>
  <c r="AO86"/>
  <c r="AO7"/>
  <c r="AO9"/>
  <c r="AO13"/>
  <c r="AO15"/>
  <c r="AO17"/>
  <c r="AO19"/>
  <c r="AO21"/>
  <c r="AO23"/>
  <c r="AO25"/>
  <c r="AO27"/>
  <c r="AO29"/>
  <c r="AO31"/>
  <c r="AO33"/>
  <c r="AO35"/>
  <c r="AO37"/>
  <c r="AO39"/>
  <c r="AO41"/>
  <c r="AO43"/>
  <c r="AO45"/>
  <c r="AO47"/>
  <c r="AO49"/>
  <c r="AO51"/>
  <c r="AO53"/>
  <c r="AO55"/>
  <c r="AO57"/>
  <c r="AO59"/>
  <c r="AO61"/>
  <c r="AO63"/>
  <c r="AO65"/>
  <c r="AO67"/>
  <c r="AO69"/>
  <c r="AO71"/>
  <c r="AO73"/>
  <c r="AO75"/>
  <c r="AO77"/>
  <c r="AO79"/>
  <c r="AO81"/>
  <c r="AO83"/>
  <c r="AO85"/>
  <c r="BC87" l="1"/>
  <c r="BJ87" s="1"/>
  <c r="BC85"/>
  <c r="BJ85" s="1"/>
  <c r="BC81"/>
  <c r="BJ81" s="1"/>
  <c r="BC77"/>
  <c r="BC73"/>
  <c r="BC69"/>
  <c r="BC65"/>
  <c r="BC61"/>
  <c r="BJ61" s="1"/>
  <c r="BC57"/>
  <c r="BC53"/>
  <c r="BC49"/>
  <c r="BJ49" s="1"/>
  <c r="BC45"/>
  <c r="BJ45" s="1"/>
  <c r="BC41"/>
  <c r="BC37"/>
  <c r="BJ37" s="1"/>
  <c r="BC33"/>
  <c r="BC29"/>
  <c r="BJ29" s="1"/>
  <c r="BC25"/>
  <c r="BC21"/>
  <c r="BJ21" s="1"/>
  <c r="BC17"/>
  <c r="BC13"/>
  <c r="BJ13" s="1"/>
  <c r="BC9"/>
  <c r="BJ9" s="1"/>
  <c r="BC86"/>
  <c r="BC82"/>
  <c r="BC78"/>
  <c r="BC74"/>
  <c r="BC66"/>
  <c r="BC62"/>
  <c r="BC58"/>
  <c r="BC54"/>
  <c r="BC50"/>
  <c r="BC46"/>
  <c r="BJ46" s="1"/>
  <c r="BC42"/>
  <c r="BC38"/>
  <c r="BJ38" s="1"/>
  <c r="BC34"/>
  <c r="BJ34" s="1"/>
  <c r="BC30"/>
  <c r="BC26"/>
  <c r="BC22"/>
  <c r="BC18"/>
  <c r="BC14"/>
  <c r="BC10"/>
  <c r="BC6"/>
  <c r="BC83"/>
  <c r="BC79"/>
  <c r="BC75"/>
  <c r="BC71"/>
  <c r="BC67"/>
  <c r="BJ67" s="1"/>
  <c r="BC63"/>
  <c r="BJ63" s="1"/>
  <c r="BC59"/>
  <c r="BC55"/>
  <c r="BC51"/>
  <c r="BC47"/>
  <c r="BC43"/>
  <c r="BJ43" s="1"/>
  <c r="BC39"/>
  <c r="BC35"/>
  <c r="BC31"/>
  <c r="BJ31" s="1"/>
  <c r="BC27"/>
  <c r="BC23"/>
  <c r="BC19"/>
  <c r="BC15"/>
  <c r="BC11"/>
  <c r="BJ11" s="1"/>
  <c r="BC7"/>
  <c r="BJ7" s="1"/>
  <c r="BC84"/>
  <c r="BC80"/>
  <c r="BC76"/>
  <c r="BJ76" s="1"/>
  <c r="BC72"/>
  <c r="BC68"/>
  <c r="BC64"/>
  <c r="BJ64" s="1"/>
  <c r="BC60"/>
  <c r="BC56"/>
  <c r="BJ56" s="1"/>
  <c r="BC52"/>
  <c r="BC48"/>
  <c r="BC44"/>
  <c r="BC40"/>
  <c r="BC36"/>
  <c r="BC32"/>
  <c r="BC28"/>
  <c r="BJ28" s="1"/>
  <c r="BC24"/>
  <c r="BJ24" s="1"/>
  <c r="BC20"/>
  <c r="BC16"/>
  <c r="BJ16" s="1"/>
  <c r="BC12"/>
  <c r="BJ12" s="1"/>
  <c r="BC8"/>
  <c r="BJ8" s="1"/>
</calcChain>
</file>

<file path=xl/comments1.xml><?xml version="1.0" encoding="utf-8"?>
<comments xmlns="http://schemas.openxmlformats.org/spreadsheetml/2006/main">
  <authors>
    <author>TRAMMA</author>
  </authors>
  <commentList>
    <comment ref="AE4" authorId="0">
      <text>
        <r>
          <rPr>
            <b/>
            <sz val="8"/>
            <color indexed="81"/>
            <rFont val="Tahoma"/>
            <family val="2"/>
          </rPr>
          <t>TRAMMA:</t>
        </r>
        <r>
          <rPr>
            <sz val="8"/>
            <color indexed="81"/>
            <rFont val="Tahoma"/>
            <family val="2"/>
          </rPr>
          <t xml:space="preserve">
TOTAL PUNTOS ACUMULADOS EN SUS TARJETAS</t>
        </r>
      </text>
    </comment>
  </commentList>
</comments>
</file>

<file path=xl/sharedStrings.xml><?xml version="1.0" encoding="utf-8"?>
<sst xmlns="http://schemas.openxmlformats.org/spreadsheetml/2006/main" count="469" uniqueCount="427">
  <si>
    <t>No.</t>
  </si>
  <si>
    <t>CÓDIGO ESTUDIANTE</t>
  </si>
  <si>
    <t>APELLIDO PATERNO</t>
  </si>
  <si>
    <t>APELLIDO MATERNO</t>
  </si>
  <si>
    <t>NOMBRES</t>
  </si>
  <si>
    <t>C.I.</t>
  </si>
  <si>
    <t>A01- GM-150592</t>
  </si>
  <si>
    <t/>
  </si>
  <si>
    <t>GONZALES</t>
  </si>
  <si>
    <t>MARIA LEONOR</t>
  </si>
  <si>
    <t>8461813 LP</t>
  </si>
  <si>
    <t>A01- LC-060790</t>
  </si>
  <si>
    <t>LIMACHI</t>
  </si>
  <si>
    <t>CARLA</t>
  </si>
  <si>
    <t>8323895 LP</t>
  </si>
  <si>
    <t>A01-AHA-140187</t>
  </si>
  <si>
    <t>AGUILAR</t>
  </si>
  <si>
    <t>HEREDIA</t>
  </si>
  <si>
    <t>ANTONIO ROBERTO</t>
  </si>
  <si>
    <t>6756865 LP</t>
  </si>
  <si>
    <t>A01-AVJ-251084</t>
  </si>
  <si>
    <t>VILLEGAS</t>
  </si>
  <si>
    <t>JAMIL ESTEBAN</t>
  </si>
  <si>
    <t>6139617 LP</t>
  </si>
  <si>
    <t>A01-AAD-200187</t>
  </si>
  <si>
    <t>ALMANZA</t>
  </si>
  <si>
    <t>AMARU</t>
  </si>
  <si>
    <t>DANNY</t>
  </si>
  <si>
    <t>6023085 LP</t>
  </si>
  <si>
    <t>A01-ARM-010183</t>
  </si>
  <si>
    <t>ARGOLLO</t>
  </si>
  <si>
    <t>RAFAEL</t>
  </si>
  <si>
    <t>MARIO JUSTINO</t>
  </si>
  <si>
    <t>6035397 LP</t>
  </si>
  <si>
    <t>A01-ACO-250588</t>
  </si>
  <si>
    <t>ARIAS</t>
  </si>
  <si>
    <t>COPANA</t>
  </si>
  <si>
    <t>OSCAR DAVID</t>
  </si>
  <si>
    <t>6798764 LP</t>
  </si>
  <si>
    <t>A01-APJ-220188</t>
  </si>
  <si>
    <t>ARZE</t>
  </si>
  <si>
    <t>PINTO</t>
  </si>
  <si>
    <t>JESUS MARCELO</t>
  </si>
  <si>
    <t>4760961 LP</t>
  </si>
  <si>
    <t>A01-BPD-250191</t>
  </si>
  <si>
    <t>BARRA</t>
  </si>
  <si>
    <t>PAREDES</t>
  </si>
  <si>
    <t>DIEGO ADRIAN</t>
  </si>
  <si>
    <t>8441626 LP</t>
  </si>
  <si>
    <t>A01-BQO-110890</t>
  </si>
  <si>
    <t>BARRIENTOS</t>
  </si>
  <si>
    <t>QUINTEROS</t>
  </si>
  <si>
    <t>OSCAR GENARO</t>
  </si>
  <si>
    <t>6991712 L.P.</t>
  </si>
  <si>
    <t>A01-CSF-120780</t>
  </si>
  <si>
    <t>CALLE</t>
  </si>
  <si>
    <t>SIÑANI</t>
  </si>
  <si>
    <t>FRANZ EDWIN</t>
  </si>
  <si>
    <t>4918934 LP</t>
  </si>
  <si>
    <t>A01-CHA-180791</t>
  </si>
  <si>
    <t>CALLEJAS</t>
  </si>
  <si>
    <t>HERRERA</t>
  </si>
  <si>
    <t>ALVARO MARTIN</t>
  </si>
  <si>
    <t>6752955 LP</t>
  </si>
  <si>
    <t>A01-CMW-240686</t>
  </si>
  <si>
    <t>CALLISAYA</t>
  </si>
  <si>
    <t>MONZON</t>
  </si>
  <si>
    <t>WALDO EDGAR</t>
  </si>
  <si>
    <t>6052872 LP</t>
  </si>
  <si>
    <t>A01-CVF-131089</t>
  </si>
  <si>
    <t>VILLARROEL</t>
  </si>
  <si>
    <t>FABIOLA MARLEN</t>
  </si>
  <si>
    <t>6178771 LP</t>
  </si>
  <si>
    <t>A01-CLV-161189</t>
  </si>
  <si>
    <t>CANAVIRI</t>
  </si>
  <si>
    <t>LOPEZ</t>
  </si>
  <si>
    <t>VICTOR HUGO</t>
  </si>
  <si>
    <t>4913514 LP</t>
  </si>
  <si>
    <t>A01-CML-240287</t>
  </si>
  <si>
    <t>CARBALLO</t>
  </si>
  <si>
    <t>MAMANI</t>
  </si>
  <si>
    <t>LINA YVETH</t>
  </si>
  <si>
    <t>6842906 LP</t>
  </si>
  <si>
    <t>A01-CNA-131088</t>
  </si>
  <si>
    <t>CARRILLO</t>
  </si>
  <si>
    <t>NAVARRO</t>
  </si>
  <si>
    <t>ALAN FRANCO</t>
  </si>
  <si>
    <t>5995159 LP</t>
  </si>
  <si>
    <t>A01-CYE-010289</t>
  </si>
  <si>
    <t>CHAMBI</t>
  </si>
  <si>
    <t>YUJRA</t>
  </si>
  <si>
    <t>EFRAIN SEVERO</t>
  </si>
  <si>
    <t>6743574 LP</t>
  </si>
  <si>
    <t>A01-CMM-030689</t>
  </si>
  <si>
    <t>CHINO</t>
  </si>
  <si>
    <t>MIGUEL ANGEL</t>
  </si>
  <si>
    <t>6888435 LP</t>
  </si>
  <si>
    <t>A01-CQR-220685</t>
  </si>
  <si>
    <t>CHIPANA</t>
  </si>
  <si>
    <t>QUISPE</t>
  </si>
  <si>
    <t>RINNA XIMENA</t>
  </si>
  <si>
    <t>6790513 LP</t>
  </si>
  <si>
    <t>A01-CAJ-220185</t>
  </si>
  <si>
    <t>CHOQUE</t>
  </si>
  <si>
    <t>ALAVI</t>
  </si>
  <si>
    <t>JUAN CARLOS</t>
  </si>
  <si>
    <t>6126334 LP</t>
  </si>
  <si>
    <t>A01-CHH-130491</t>
  </si>
  <si>
    <t>CHUQUIMIA</t>
  </si>
  <si>
    <t>HERNANI</t>
  </si>
  <si>
    <t>HENRRY RAUL</t>
  </si>
  <si>
    <t>8442181 LP</t>
  </si>
  <si>
    <t>A01-CHD-150682</t>
  </si>
  <si>
    <t>CHURA</t>
  </si>
  <si>
    <t>HINOJOSA</t>
  </si>
  <si>
    <t>DENNIS ABEL</t>
  </si>
  <si>
    <t xml:space="preserve">5953769 </t>
  </si>
  <si>
    <t>A01-CQJ-220688</t>
  </si>
  <si>
    <t>COLMENA</t>
  </si>
  <si>
    <t>QUESO</t>
  </si>
  <si>
    <t>JHONNY ELIAS</t>
  </si>
  <si>
    <t>6072526 LP</t>
  </si>
  <si>
    <t>A01-CCJ-120989</t>
  </si>
  <si>
    <t>CONDORI</t>
  </si>
  <si>
    <t>CAVIÑA</t>
  </si>
  <si>
    <t>8312096 LP</t>
  </si>
  <si>
    <t>A01-CCE-120982</t>
  </si>
  <si>
    <t>EDDY RAUL</t>
  </si>
  <si>
    <t>4777466 LP</t>
  </si>
  <si>
    <t>A01-CLF-290789</t>
  </si>
  <si>
    <t>LUNA</t>
  </si>
  <si>
    <t>FERNANDA NOELIA</t>
  </si>
  <si>
    <t>7046953 LP</t>
  </si>
  <si>
    <t>A01-CYH-140987</t>
  </si>
  <si>
    <t>HUGO ALFREDO</t>
  </si>
  <si>
    <t>6835916 LP</t>
  </si>
  <si>
    <t>A01-DCL-180481</t>
  </si>
  <si>
    <t>DAVALOS</t>
  </si>
  <si>
    <t>CUBA</t>
  </si>
  <si>
    <t>LISETH MAGALY</t>
  </si>
  <si>
    <t>4915659 LP</t>
  </si>
  <si>
    <t>A01-ECJ-251186</t>
  </si>
  <si>
    <t>ESPEJO</t>
  </si>
  <si>
    <t>JOSE GONZALO</t>
  </si>
  <si>
    <t>4863359 LP</t>
  </si>
  <si>
    <t>A01-GMG-251286</t>
  </si>
  <si>
    <t>GOROSTIAGA</t>
  </si>
  <si>
    <t>MARIN</t>
  </si>
  <si>
    <t>GUIDO</t>
  </si>
  <si>
    <t>6825531 LP</t>
  </si>
  <si>
    <t>A01-GCA-041286</t>
  </si>
  <si>
    <t>GUTIERREZ</t>
  </si>
  <si>
    <t>CANASA</t>
  </si>
  <si>
    <t>ANA MARIA</t>
  </si>
  <si>
    <t>6793564 LP</t>
  </si>
  <si>
    <t>A01-GMG-040588</t>
  </si>
  <si>
    <t>MACHICADO</t>
  </si>
  <si>
    <t>GERMAN</t>
  </si>
  <si>
    <t>6072590 LP</t>
  </si>
  <si>
    <t>A01-HMD-181186</t>
  </si>
  <si>
    <t>HUANCA</t>
  </si>
  <si>
    <t>DANIEL REYNALDO</t>
  </si>
  <si>
    <t>6798702 LP</t>
  </si>
  <si>
    <t>A01-JCM-230489</t>
  </si>
  <si>
    <t>JIMENEZ</t>
  </si>
  <si>
    <t>CHAVEZ</t>
  </si>
  <si>
    <t>MARIA ELENA</t>
  </si>
  <si>
    <t>8146900 SC</t>
  </si>
  <si>
    <t>A01-LHJ-311286</t>
  </si>
  <si>
    <t>LARA</t>
  </si>
  <si>
    <t>JASMANY MILTON</t>
  </si>
  <si>
    <t>4856270 LP</t>
  </si>
  <si>
    <t>A01-LHX-190190</t>
  </si>
  <si>
    <t>LEON</t>
  </si>
  <si>
    <t>XIMENA WANDA</t>
  </si>
  <si>
    <t>7023198 LP</t>
  </si>
  <si>
    <t>A01-LVM-050277</t>
  </si>
  <si>
    <t>LIMA</t>
  </si>
  <si>
    <t>VALENCIA</t>
  </si>
  <si>
    <t>MARIA ISABEL</t>
  </si>
  <si>
    <t>4837376 LP</t>
  </si>
  <si>
    <t>A01-LCA-240490</t>
  </si>
  <si>
    <t>ALEXANDRA IVETTE</t>
  </si>
  <si>
    <t>8278494 LP</t>
  </si>
  <si>
    <t>A01-LHM-050487</t>
  </si>
  <si>
    <t>MELANY SHIRLEY</t>
  </si>
  <si>
    <t>6776167 LP</t>
  </si>
  <si>
    <t>A01-LVS-090787</t>
  </si>
  <si>
    <t>VELASCO</t>
  </si>
  <si>
    <t>SAULO GIOVANI</t>
  </si>
  <si>
    <t>6161713 LP</t>
  </si>
  <si>
    <t>A01-MAB-101090</t>
  </si>
  <si>
    <t>MACHACA</t>
  </si>
  <si>
    <t>AZPE</t>
  </si>
  <si>
    <t>BLANCA ALICIA</t>
  </si>
  <si>
    <t>8428052 LP</t>
  </si>
  <si>
    <t>A01-MHH-201184</t>
  </si>
  <si>
    <t>MACHICAO</t>
  </si>
  <si>
    <t>HANCO</t>
  </si>
  <si>
    <t>HUASCAR AUGUSTO</t>
  </si>
  <si>
    <t>4756302 LP</t>
  </si>
  <si>
    <t>A01-MSV-191178</t>
  </si>
  <si>
    <t>SARAVIA</t>
  </si>
  <si>
    <t>VERONICA</t>
  </si>
  <si>
    <t>4841045 LP</t>
  </si>
  <si>
    <t>A01-MCR-241189</t>
  </si>
  <si>
    <t>MARCELO</t>
  </si>
  <si>
    <t>CHOQUETICLLA</t>
  </si>
  <si>
    <t>ROCIO</t>
  </si>
  <si>
    <t>6949946 LP</t>
  </si>
  <si>
    <t>A01-MCJ-200988</t>
  </si>
  <si>
    <t>MARTINEZ</t>
  </si>
  <si>
    <t>CORTES</t>
  </si>
  <si>
    <t>JULIO CESAR</t>
  </si>
  <si>
    <t>6877387 LP</t>
  </si>
  <si>
    <t>A01-MFE-180183</t>
  </si>
  <si>
    <t>MENDOZA</t>
  </si>
  <si>
    <t>FERNANDEZ</t>
  </si>
  <si>
    <t>EDGAR</t>
  </si>
  <si>
    <t>4808069 LP</t>
  </si>
  <si>
    <t>A01-MAM-160591</t>
  </si>
  <si>
    <t>MIRANDA</t>
  </si>
  <si>
    <t>ARI</t>
  </si>
  <si>
    <t>MONICA</t>
  </si>
  <si>
    <t>7011008 LP</t>
  </si>
  <si>
    <t>A01-MCY-180990</t>
  </si>
  <si>
    <t>CAZAS</t>
  </si>
  <si>
    <t>YESENIA KARLA</t>
  </si>
  <si>
    <t>8291566 LP</t>
  </si>
  <si>
    <t>A01-MEO-021290</t>
  </si>
  <si>
    <t>MURILLO</t>
  </si>
  <si>
    <t>ESPINOZA</t>
  </si>
  <si>
    <t>OSMAR FABRICIO</t>
  </si>
  <si>
    <t>4898811 LP</t>
  </si>
  <si>
    <t>A01-NGS-060786</t>
  </si>
  <si>
    <t>NINA</t>
  </si>
  <si>
    <t>SAMUEL</t>
  </si>
  <si>
    <t>6805000 LP</t>
  </si>
  <si>
    <t>A01-PFR-090990</t>
  </si>
  <si>
    <t>PARDO</t>
  </si>
  <si>
    <t>FORONDA</t>
  </si>
  <si>
    <t>RAMIRO JHONATAN</t>
  </si>
  <si>
    <t>6752350 LP</t>
  </si>
  <si>
    <t>A01-PTA-190887</t>
  </si>
  <si>
    <t>PAYE</t>
  </si>
  <si>
    <t>TIPONE</t>
  </si>
  <si>
    <t>ARNOLD DARIO</t>
  </si>
  <si>
    <t>6051589 LP</t>
  </si>
  <si>
    <t>A01-PAM-010686</t>
  </si>
  <si>
    <t>PEÑA</t>
  </si>
  <si>
    <t>APAZA</t>
  </si>
  <si>
    <t>MARIA PATRICIA</t>
  </si>
  <si>
    <t>5994785 LP</t>
  </si>
  <si>
    <t>A01-PPV-230490</t>
  </si>
  <si>
    <t>POMA</t>
  </si>
  <si>
    <t>PEREZ</t>
  </si>
  <si>
    <t>VLADIMIR GERARDO</t>
  </si>
  <si>
    <t>8306245 LP</t>
  </si>
  <si>
    <t>A01-QCR-100687</t>
  </si>
  <si>
    <t>QUISBERT</t>
  </si>
  <si>
    <t>CRUZ</t>
  </si>
  <si>
    <t>ROGER ALAN</t>
  </si>
  <si>
    <t>6809244 LP</t>
  </si>
  <si>
    <t>A01-QAJ-210486</t>
  </si>
  <si>
    <t>JENNY SUSANA</t>
  </si>
  <si>
    <t>5992513 LP</t>
  </si>
  <si>
    <t>A01-QFJ-100881</t>
  </si>
  <si>
    <t>FLORES</t>
  </si>
  <si>
    <t>JUAN SERGIO</t>
  </si>
  <si>
    <t>4038952 OR</t>
  </si>
  <si>
    <t>A01-QMA-211085</t>
  </si>
  <si>
    <t>ALVARO</t>
  </si>
  <si>
    <t>6169847 LP</t>
  </si>
  <si>
    <t>A01-QMF-110483</t>
  </si>
  <si>
    <t>MAQUERA</t>
  </si>
  <si>
    <t>FREDDY</t>
  </si>
  <si>
    <t>5472139 LP</t>
  </si>
  <si>
    <t>A01-QRL-181085</t>
  </si>
  <si>
    <t>ROQUE</t>
  </si>
  <si>
    <t>LIDIA JUDITH</t>
  </si>
  <si>
    <t>6131932 LP</t>
  </si>
  <si>
    <t>A01-RYD-240684</t>
  </si>
  <si>
    <t>RAMALLO</t>
  </si>
  <si>
    <t>YUGAR</t>
  </si>
  <si>
    <t>DIETER RODNY</t>
  </si>
  <si>
    <t>5175976 CBBA</t>
  </si>
  <si>
    <t>A01-RAJ-090688</t>
  </si>
  <si>
    <t>RAMOS</t>
  </si>
  <si>
    <t>ALI</t>
  </si>
  <si>
    <t>JUAN ROLANDO</t>
  </si>
  <si>
    <t>6853401 LP</t>
  </si>
  <si>
    <t>A01-RPF-031288</t>
  </si>
  <si>
    <t>PORTO</t>
  </si>
  <si>
    <t>FRANCISCO</t>
  </si>
  <si>
    <t>6997132 L.P.</t>
  </si>
  <si>
    <t>A01-SMM-060890</t>
  </si>
  <si>
    <t>SALAZAR</t>
  </si>
  <si>
    <t>MAGALY NORAH</t>
  </si>
  <si>
    <t>6087357 LP</t>
  </si>
  <si>
    <t>A01-GSG-211187</t>
  </si>
  <si>
    <t>SANZ GUERRERO</t>
  </si>
  <si>
    <t>SELAEZ</t>
  </si>
  <si>
    <t>GUERY</t>
  </si>
  <si>
    <t>6765381 LP</t>
  </si>
  <si>
    <t>A01-SSD-151190</t>
  </si>
  <si>
    <t>SAICO</t>
  </si>
  <si>
    <t>DENISE JESSICA</t>
  </si>
  <si>
    <t>8312106 LP</t>
  </si>
  <si>
    <t>A01-SPC-160784</t>
  </si>
  <si>
    <t>SILVA</t>
  </si>
  <si>
    <t>PACO</t>
  </si>
  <si>
    <t>CARMEN ROSA</t>
  </si>
  <si>
    <t>6144085 LP</t>
  </si>
  <si>
    <t>A01-SAN-180884</t>
  </si>
  <si>
    <t>SOTIL</t>
  </si>
  <si>
    <t>APO</t>
  </si>
  <si>
    <t>NEUSA</t>
  </si>
  <si>
    <t>6082729 LP</t>
  </si>
  <si>
    <t>A01-TTE-110182</t>
  </si>
  <si>
    <t>TARQUI</t>
  </si>
  <si>
    <t>TRIGUERO</t>
  </si>
  <si>
    <t>EDWIN DAVID</t>
  </si>
  <si>
    <t>5793485 TJ</t>
  </si>
  <si>
    <t>A01-TAX-091278</t>
  </si>
  <si>
    <t>TERRAZAS</t>
  </si>
  <si>
    <t>ARCIENEGA</t>
  </si>
  <si>
    <t>XIMENA OTILIA</t>
  </si>
  <si>
    <t>3478530 LP</t>
  </si>
  <si>
    <t>A01-TBE-311284</t>
  </si>
  <si>
    <t>BUSTAMANTE</t>
  </si>
  <si>
    <t>ELIO RODO</t>
  </si>
  <si>
    <t>6755399 LP</t>
  </si>
  <si>
    <t>A01-UAI-110988</t>
  </si>
  <si>
    <t>ULO</t>
  </si>
  <si>
    <t>ARUQUIPA</t>
  </si>
  <si>
    <t>IVAN</t>
  </si>
  <si>
    <t>6871106 LP</t>
  </si>
  <si>
    <t>A01-VGL-290791</t>
  </si>
  <si>
    <t>GARCIA</t>
  </si>
  <si>
    <t>LENNY MILENKA</t>
  </si>
  <si>
    <t>8351440 LP</t>
  </si>
  <si>
    <t>A01-VMA-140190</t>
  </si>
  <si>
    <t>MALLEA</t>
  </si>
  <si>
    <t>ALISON FABIOLA</t>
  </si>
  <si>
    <t>8441053 LP</t>
  </si>
  <si>
    <t>A01-VQM-201186</t>
  </si>
  <si>
    <t>QUENTA</t>
  </si>
  <si>
    <t>MANUEL FERNANDO</t>
  </si>
  <si>
    <t>6191453 LP</t>
  </si>
  <si>
    <t>A01-VLR-070683</t>
  </si>
  <si>
    <t>VELASQUEZ</t>
  </si>
  <si>
    <t>LUPA</t>
  </si>
  <si>
    <t>RONNIE RENSO</t>
  </si>
  <si>
    <t>4270922 LP</t>
  </si>
  <si>
    <t>A01-VTJ-100583</t>
  </si>
  <si>
    <t>VILLALOBOS</t>
  </si>
  <si>
    <t>TORREZ</t>
  </si>
  <si>
    <t>JORGE</t>
  </si>
  <si>
    <t>4916742 LP</t>
  </si>
  <si>
    <t>A01-YPY-110191</t>
  </si>
  <si>
    <t>YAHUITA</t>
  </si>
  <si>
    <t>PONCE</t>
  </si>
  <si>
    <t>YECID ALEJANDRO</t>
  </si>
  <si>
    <t>6133397 LP</t>
  </si>
  <si>
    <t>A01-YFR-080486</t>
  </si>
  <si>
    <t>YAVI</t>
  </si>
  <si>
    <t>RONALD OSCAR</t>
  </si>
  <si>
    <t>6733612 LP</t>
  </si>
  <si>
    <t>A01-ZHL-200591</t>
  </si>
  <si>
    <t>ZENTENO</t>
  </si>
  <si>
    <t>HUARACHI</t>
  </si>
  <si>
    <t>LIMBER VLADIMIR</t>
  </si>
  <si>
    <t>4330718 LP</t>
  </si>
  <si>
    <t>ROSA</t>
  </si>
  <si>
    <t>RUBEN</t>
  </si>
  <si>
    <t>4774526 LP</t>
  </si>
  <si>
    <t>1ra preg 1p</t>
  </si>
  <si>
    <t>2da pre</t>
  </si>
  <si>
    <t>3ra pre</t>
  </si>
  <si>
    <t>PROGS</t>
  </si>
  <si>
    <t>EPS</t>
  </si>
  <si>
    <t>TAYL</t>
  </si>
  <si>
    <t>JAC</t>
  </si>
  <si>
    <t>SEID</t>
  </si>
  <si>
    <t>LU</t>
  </si>
  <si>
    <t>TAREAS</t>
  </si>
  <si>
    <t>1ra preg</t>
  </si>
  <si>
    <t>TOTAL</t>
  </si>
  <si>
    <t>1P</t>
  </si>
  <si>
    <t>INTP</t>
  </si>
  <si>
    <t>INTR</t>
  </si>
  <si>
    <t>INT EC DIF</t>
  </si>
  <si>
    <t>DATOS EST</t>
  </si>
  <si>
    <t>SPLINE</t>
  </si>
  <si>
    <t>2P</t>
  </si>
  <si>
    <t>TPA</t>
  </si>
  <si>
    <t>NEW</t>
  </si>
  <si>
    <t>LAGR</t>
  </si>
  <si>
    <t>SPLIN</t>
  </si>
  <si>
    <t>EH</t>
  </si>
  <si>
    <t>BISC</t>
  </si>
  <si>
    <t>SEC</t>
  </si>
  <si>
    <t>TOT</t>
  </si>
  <si>
    <t>PROY</t>
  </si>
  <si>
    <t>3p</t>
  </si>
  <si>
    <t>blog</t>
  </si>
  <si>
    <t>yecid</t>
  </si>
  <si>
    <t>lidia judy</t>
  </si>
  <si>
    <t>freddy</t>
  </si>
  <si>
    <t>ruben rosa valelencia</t>
  </si>
  <si>
    <t>jenny q a</t>
  </si>
  <si>
    <t>guido g</t>
  </si>
  <si>
    <t>patricia peña</t>
  </si>
  <si>
    <t>roger quis</t>
  </si>
  <si>
    <t>villalobos jorge</t>
  </si>
  <si>
    <t>maria leonor</t>
  </si>
  <si>
    <t>jose espejo</t>
  </si>
  <si>
    <t>roniie renso</t>
  </si>
  <si>
    <t>huascar</t>
  </si>
  <si>
    <t>rinnna</t>
  </si>
  <si>
    <t>choque alavi</t>
  </si>
  <si>
    <t>alvaro quisbert</t>
  </si>
  <si>
    <t>melany lopez</t>
  </si>
  <si>
    <t>tarea  met int</t>
  </si>
  <si>
    <t>tarea int ,ec</t>
  </si>
  <si>
    <t>PRAC</t>
  </si>
  <si>
    <t>FALTAN 10 PTS. DE LA DEFENSA DEL PROYECTO</t>
  </si>
</sst>
</file>

<file path=xl/styles.xml><?xml version="1.0" encoding="utf-8"?>
<styleSheet xmlns="http://schemas.openxmlformats.org/spreadsheetml/2006/main">
  <numFmts count="2">
    <numFmt numFmtId="164" formatCode="0.0"/>
    <numFmt numFmtId="165" formatCode="dd/mm/yy;@"/>
  </numFmts>
  <fonts count="12">
    <font>
      <sz val="11"/>
      <color theme="1"/>
      <name val="Calibri"/>
      <family val="2"/>
      <scheme val="minor"/>
    </font>
    <font>
      <sz val="8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7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gray0625">
        <fgColor indexed="22"/>
        <bgColor theme="9" tint="0.79998168889431442"/>
      </patternFill>
    </fill>
    <fill>
      <patternFill patternType="solid">
        <fgColor rgb="FFFFFFCC"/>
        <bgColor indexed="64"/>
      </patternFill>
    </fill>
    <fill>
      <patternFill patternType="gray0625">
        <fgColor indexed="22"/>
        <bgColor rgb="FFFFFFCC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3" fillId="0" borderId="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0" xfId="0" applyFont="1" applyFill="1"/>
    <xf numFmtId="0" fontId="0" fillId="0" borderId="0" xfId="0"/>
    <xf numFmtId="164" fontId="3" fillId="0" borderId="0" xfId="0" applyNumberFormat="1" applyFont="1" applyFill="1"/>
    <xf numFmtId="164" fontId="3" fillId="4" borderId="0" xfId="0" applyNumberFormat="1" applyFont="1" applyFill="1"/>
    <xf numFmtId="164" fontId="0" fillId="0" borderId="0" xfId="0" applyNumberFormat="1"/>
    <xf numFmtId="164" fontId="3" fillId="0" borderId="0" xfId="0" applyNumberFormat="1" applyFont="1" applyFill="1" applyBorder="1"/>
    <xf numFmtId="164" fontId="3" fillId="4" borderId="0" xfId="0" applyNumberFormat="1" applyFont="1" applyFill="1" applyBorder="1"/>
    <xf numFmtId="164" fontId="0" fillId="2" borderId="12" xfId="0" applyNumberFormat="1" applyFill="1" applyBorder="1"/>
    <xf numFmtId="164" fontId="0" fillId="2" borderId="13" xfId="0" applyNumberFormat="1" applyFill="1" applyBorder="1"/>
    <xf numFmtId="164" fontId="0" fillId="2" borderId="14" xfId="0" applyNumberFormat="1" applyFill="1" applyBorder="1"/>
    <xf numFmtId="164" fontId="3" fillId="5" borderId="18" xfId="0" applyNumberFormat="1" applyFont="1" applyFill="1" applyBorder="1" applyAlignment="1">
      <alignment horizontal="center" vertical="center" wrapText="1"/>
    </xf>
    <xf numFmtId="164" fontId="0" fillId="5" borderId="2" xfId="0" applyNumberFormat="1" applyFill="1" applyBorder="1" applyAlignment="1">
      <alignment horizontal="center" vertical="center" wrapText="1"/>
    </xf>
    <xf numFmtId="164" fontId="3" fillId="2" borderId="30" xfId="0" applyNumberFormat="1" applyFont="1" applyFill="1" applyBorder="1"/>
    <xf numFmtId="164" fontId="3" fillId="2" borderId="0" xfId="0" applyNumberFormat="1" applyFont="1" applyFill="1" applyBorder="1"/>
    <xf numFmtId="164" fontId="3" fillId="2" borderId="31" xfId="0" applyNumberFormat="1" applyFont="1" applyFill="1" applyBorder="1"/>
    <xf numFmtId="164" fontId="0" fillId="5" borderId="1" xfId="0" applyNumberFormat="1" applyFill="1" applyBorder="1" applyAlignment="1">
      <alignment horizontal="center" vertical="center" wrapText="1"/>
    </xf>
    <xf numFmtId="164" fontId="0" fillId="3" borderId="2" xfId="0" applyNumberFormat="1" applyFill="1" applyBorder="1" applyAlignment="1">
      <alignment horizontal="center" vertical="center" wrapText="1"/>
    </xf>
    <xf numFmtId="164" fontId="0" fillId="4" borderId="25" xfId="0" applyNumberFormat="1" applyFill="1" applyBorder="1"/>
    <xf numFmtId="164" fontId="0" fillId="4" borderId="19" xfId="0" applyNumberFormat="1" applyFill="1" applyBorder="1"/>
    <xf numFmtId="164" fontId="0" fillId="4" borderId="8" xfId="0" applyNumberFormat="1" applyFill="1" applyBorder="1"/>
    <xf numFmtId="164" fontId="0" fillId="4" borderId="27" xfId="0" applyNumberFormat="1" applyFill="1" applyBorder="1"/>
    <xf numFmtId="164" fontId="0" fillId="2" borderId="20" xfId="0" applyNumberFormat="1" applyFill="1" applyBorder="1"/>
    <xf numFmtId="164" fontId="0" fillId="2" borderId="8" xfId="0" applyNumberFormat="1" applyFill="1" applyBorder="1"/>
    <xf numFmtId="164" fontId="0" fillId="2" borderId="21" xfId="0" applyNumberFormat="1" applyFill="1" applyBorder="1"/>
    <xf numFmtId="164" fontId="0" fillId="4" borderId="11" xfId="0" applyNumberFormat="1" applyFill="1" applyBorder="1"/>
    <xf numFmtId="164" fontId="0" fillId="4" borderId="32" xfId="0" applyNumberFormat="1" applyFill="1" applyBorder="1"/>
    <xf numFmtId="164" fontId="0" fillId="4" borderId="29" xfId="0" applyNumberFormat="1" applyFill="1" applyBorder="1"/>
    <xf numFmtId="164" fontId="0" fillId="2" borderId="22" xfId="0" applyNumberFormat="1" applyFill="1" applyBorder="1"/>
    <xf numFmtId="164" fontId="0" fillId="2" borderId="23" xfId="0" applyNumberFormat="1" applyFill="1" applyBorder="1"/>
    <xf numFmtId="164" fontId="0" fillId="2" borderId="24" xfId="0" applyNumberFormat="1" applyFill="1" applyBorder="1"/>
    <xf numFmtId="164" fontId="0" fillId="4" borderId="0" xfId="0" applyNumberFormat="1" applyFill="1"/>
    <xf numFmtId="164" fontId="9" fillId="0" borderId="0" xfId="0" applyNumberFormat="1" applyFont="1" applyFill="1"/>
    <xf numFmtId="164" fontId="9" fillId="0" borderId="18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0" fillId="0" borderId="5" xfId="0" applyNumberFormat="1" applyFill="1" applyBorder="1"/>
    <xf numFmtId="164" fontId="0" fillId="0" borderId="6" xfId="0" applyNumberFormat="1" applyFill="1" applyBorder="1"/>
    <xf numFmtId="164" fontId="0" fillId="0" borderId="0" xfId="0" applyNumberFormat="1" applyFill="1"/>
    <xf numFmtId="164" fontId="2" fillId="0" borderId="0" xfId="0" applyNumberFormat="1" applyFont="1" applyFill="1"/>
    <xf numFmtId="164" fontId="4" fillId="0" borderId="0" xfId="0" applyNumberFormat="1" applyFont="1" applyFill="1"/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center" wrapText="1"/>
    </xf>
    <xf numFmtId="164" fontId="5" fillId="0" borderId="8" xfId="0" applyNumberFormat="1" applyFont="1" applyFill="1" applyBorder="1"/>
    <xf numFmtId="164" fontId="0" fillId="0" borderId="26" xfId="0" applyNumberFormat="1" applyFill="1" applyBorder="1"/>
    <xf numFmtId="164" fontId="0" fillId="0" borderId="8" xfId="0" applyNumberFormat="1" applyFill="1" applyBorder="1"/>
    <xf numFmtId="164" fontId="5" fillId="0" borderId="27" xfId="0" applyNumberFormat="1" applyFont="1" applyFill="1" applyBorder="1"/>
    <xf numFmtId="164" fontId="5" fillId="0" borderId="0" xfId="0" applyNumberFormat="1" applyFont="1" applyFill="1" applyBorder="1"/>
    <xf numFmtId="0" fontId="0" fillId="0" borderId="0" xfId="0" applyFill="1"/>
    <xf numFmtId="164" fontId="0" fillId="0" borderId="0" xfId="0" applyNumberFormat="1" applyFont="1" applyFill="1" applyBorder="1" applyAlignment="1">
      <alignment horizontal="center" vertical="center" wrapText="1"/>
    </xf>
    <xf numFmtId="164" fontId="0" fillId="0" borderId="0" xfId="0" applyNumberFormat="1" applyFill="1" applyBorder="1"/>
    <xf numFmtId="164" fontId="5" fillId="6" borderId="8" xfId="0" applyNumberFormat="1" applyFont="1" applyFill="1" applyBorder="1"/>
    <xf numFmtId="0" fontId="10" fillId="0" borderId="0" xfId="0" applyFont="1" applyFill="1"/>
    <xf numFmtId="0" fontId="3" fillId="0" borderId="12" xfId="0" applyFont="1" applyFill="1" applyBorder="1"/>
    <xf numFmtId="0" fontId="3" fillId="0" borderId="13" xfId="0" applyFont="1" applyFill="1" applyBorder="1"/>
    <xf numFmtId="0" fontId="3" fillId="0" borderId="14" xfId="0" applyFont="1" applyFill="1" applyBorder="1"/>
    <xf numFmtId="0" fontId="3" fillId="0" borderId="16" xfId="0" applyFont="1" applyFill="1" applyBorder="1"/>
    <xf numFmtId="0" fontId="0" fillId="0" borderId="1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2" fillId="0" borderId="4" xfId="0" applyFont="1" applyFill="1" applyBorder="1"/>
    <xf numFmtId="0" fontId="3" fillId="0" borderId="9" xfId="0" applyFont="1" applyFill="1" applyBorder="1"/>
    <xf numFmtId="0" fontId="0" fillId="0" borderId="20" xfId="0" applyFill="1" applyBorder="1"/>
    <xf numFmtId="0" fontId="0" fillId="0" borderId="8" xfId="0" applyFill="1" applyBorder="1"/>
    <xf numFmtId="0" fontId="0" fillId="0" borderId="27" xfId="0" applyFill="1" applyBorder="1"/>
    <xf numFmtId="0" fontId="0" fillId="0" borderId="19" xfId="0" applyFill="1" applyBorder="1"/>
    <xf numFmtId="0" fontId="0" fillId="0" borderId="26" xfId="0" applyFill="1" applyBorder="1"/>
    <xf numFmtId="0" fontId="0" fillId="0" borderId="25" xfId="0" applyFill="1" applyBorder="1"/>
    <xf numFmtId="0" fontId="2" fillId="0" borderId="5" xfId="0" applyFont="1" applyFill="1" applyBorder="1" applyAlignment="1">
      <alignment horizontal="center"/>
    </xf>
    <xf numFmtId="0" fontId="2" fillId="0" borderId="5" xfId="0" applyFont="1" applyFill="1" applyBorder="1"/>
    <xf numFmtId="0" fontId="3" fillId="0" borderId="10" xfId="0" applyFont="1" applyFill="1" applyBorder="1"/>
    <xf numFmtId="0" fontId="2" fillId="0" borderId="6" xfId="0" applyFont="1" applyFill="1" applyBorder="1"/>
    <xf numFmtId="0" fontId="3" fillId="0" borderId="11" xfId="0" applyFont="1" applyFill="1" applyBorder="1"/>
    <xf numFmtId="0" fontId="2" fillId="0" borderId="7" xfId="0" applyFont="1" applyFill="1" applyBorder="1" applyAlignment="1">
      <alignment horizontal="center"/>
    </xf>
    <xf numFmtId="0" fontId="0" fillId="0" borderId="22" xfId="0" applyFill="1" applyBorder="1"/>
    <xf numFmtId="0" fontId="0" fillId="0" borderId="23" xfId="0" applyFill="1" applyBorder="1"/>
    <xf numFmtId="0" fontId="0" fillId="0" borderId="28" xfId="0" applyFill="1" applyBorder="1"/>
    <xf numFmtId="0" fontId="0" fillId="0" borderId="29" xfId="0" applyFill="1" applyBorder="1"/>
    <xf numFmtId="164" fontId="0" fillId="0" borderId="1" xfId="0" applyNumberFormat="1" applyFill="1" applyBorder="1" applyAlignment="1">
      <alignment horizontal="center" vertical="center" wrapText="1"/>
    </xf>
    <xf numFmtId="164" fontId="0" fillId="0" borderId="27" xfId="0" applyNumberFormat="1" applyFill="1" applyBorder="1"/>
    <xf numFmtId="164" fontId="5" fillId="0" borderId="25" xfId="0" applyNumberFormat="1" applyFont="1" applyFill="1" applyBorder="1"/>
    <xf numFmtId="164" fontId="5" fillId="0" borderId="5" xfId="0" applyNumberFormat="1" applyFont="1" applyFill="1" applyBorder="1"/>
    <xf numFmtId="164" fontId="5" fillId="6" borderId="5" xfId="0" applyNumberFormat="1" applyFont="1" applyFill="1" applyBorder="1"/>
    <xf numFmtId="164" fontId="5" fillId="0" borderId="6" xfId="0" applyNumberFormat="1" applyFont="1" applyFill="1" applyBorder="1"/>
    <xf numFmtId="164" fontId="5" fillId="0" borderId="18" xfId="0" applyNumberFormat="1" applyFont="1" applyFill="1" applyBorder="1" applyAlignment="1">
      <alignment horizontal="center" vertical="center" wrapText="1"/>
    </xf>
    <xf numFmtId="164" fontId="0" fillId="0" borderId="19" xfId="0" applyNumberFormat="1" applyFont="1" applyFill="1" applyBorder="1" applyAlignment="1">
      <alignment horizontal="center" vertical="center" wrapText="1"/>
    </xf>
    <xf numFmtId="164" fontId="0" fillId="0" borderId="19" xfId="0" applyNumberFormat="1" applyFill="1" applyBorder="1"/>
    <xf numFmtId="164" fontId="0" fillId="0" borderId="5" xfId="0" applyNumberFormat="1" applyFont="1" applyFill="1" applyBorder="1" applyAlignment="1">
      <alignment horizontal="center" vertical="center" wrapText="1"/>
    </xf>
    <xf numFmtId="164" fontId="0" fillId="6" borderId="5" xfId="0" applyNumberFormat="1" applyFill="1" applyBorder="1"/>
    <xf numFmtId="165" fontId="11" fillId="5" borderId="18" xfId="0" applyNumberFormat="1" applyFont="1" applyFill="1" applyBorder="1" applyAlignment="1">
      <alignment horizontal="center" vertical="center" wrapText="1"/>
    </xf>
    <xf numFmtId="14" fontId="4" fillId="0" borderId="0" xfId="0" applyNumberFormat="1" applyFont="1" applyFill="1"/>
  </cellXfs>
  <cellStyles count="1">
    <cellStyle name="Normal" xfId="0" builtinId="0"/>
  </cellStyles>
  <dxfs count="4">
    <dxf>
      <fill>
        <patternFill>
          <bgColor theme="2" tint="-9.9948118533890809E-2"/>
        </patternFill>
      </fill>
    </dxf>
    <dxf>
      <font>
        <b/>
        <i val="0"/>
      </font>
      <fill>
        <patternFill>
          <bgColor theme="2" tint="-9.9948118533890809E-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theme="2" tint="-9.9948118533890809E-2"/>
        </patternFill>
      </fill>
    </dxf>
  </dxfs>
  <tableStyles count="0" defaultTableStyle="TableStyleMedium9" defaultPivotStyle="PivotStyleLight16"/>
  <colors>
    <mruColors>
      <color rgb="FFFFFFCC"/>
      <color rgb="FFCCC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J89"/>
  <sheetViews>
    <sheetView tabSelected="1" topLeftCell="AP1" zoomScale="80" zoomScaleNormal="80" workbookViewId="0">
      <selection activeCell="BE11" sqref="BE11"/>
    </sheetView>
  </sheetViews>
  <sheetFormatPr baseColWidth="10" defaultRowHeight="15"/>
  <cols>
    <col min="1" max="1" width="4.7109375" style="55" customWidth="1"/>
    <col min="2" max="2" width="20" style="55" hidden="1" customWidth="1"/>
    <col min="3" max="3" width="10.5703125" style="55" customWidth="1"/>
    <col min="4" max="4" width="11.42578125" style="55"/>
    <col min="5" max="5" width="19.42578125" style="55" customWidth="1"/>
    <col min="6" max="6" width="8.7109375" style="6" customWidth="1"/>
    <col min="7" max="20" width="4.140625" style="6" hidden="1" customWidth="1"/>
    <col min="21" max="21" width="6.42578125" style="8" hidden="1" customWidth="1"/>
    <col min="22" max="22" width="5.42578125" style="9" hidden="1" customWidth="1"/>
    <col min="23" max="23" width="6.5703125" style="9" hidden="1" customWidth="1"/>
    <col min="24" max="25" width="5.5703125" style="9" hidden="1" customWidth="1"/>
    <col min="26" max="29" width="5.85546875" style="9" hidden="1" customWidth="1"/>
    <col min="30" max="30" width="5.7109375" style="9" hidden="1" customWidth="1"/>
    <col min="31" max="31" width="5.28515625" style="9" hidden="1" customWidth="1"/>
    <col min="32" max="33" width="4.140625" style="9" hidden="1" customWidth="1"/>
    <col min="34" max="34" width="5.5703125" style="9" hidden="1" customWidth="1"/>
    <col min="35" max="35" width="7.140625" style="37" hidden="1" customWidth="1"/>
    <col min="36" max="36" width="7.42578125" style="10" customWidth="1"/>
    <col min="37" max="37" width="6.28515625" style="10" customWidth="1"/>
    <col min="38" max="38" width="4.7109375" style="10" customWidth="1"/>
    <col min="39" max="39" width="5.140625" style="10" customWidth="1"/>
    <col min="40" max="40" width="6.42578125" style="10" customWidth="1"/>
    <col min="41" max="41" width="5.42578125" style="43" customWidth="1"/>
    <col min="42" max="47" width="6.5703125" style="43" customWidth="1"/>
    <col min="48" max="48" width="7" style="43" customWidth="1"/>
    <col min="49" max="49" width="7.85546875" style="43" customWidth="1"/>
    <col min="50" max="53" width="6.5703125" style="43" customWidth="1"/>
    <col min="54" max="54" width="5.7109375" style="43" customWidth="1"/>
    <col min="55" max="55" width="7.5703125" style="43" customWidth="1"/>
    <col min="56" max="56" width="7.5703125" style="43" hidden="1" customWidth="1"/>
    <col min="57" max="58" width="7.5703125" style="43" customWidth="1"/>
    <col min="59" max="59" width="11.42578125" hidden="1" customWidth="1"/>
    <col min="60" max="61" width="11.42578125" style="7" hidden="1" customWidth="1"/>
    <col min="62" max="62" width="11.42578125" style="55" hidden="1" customWidth="1"/>
  </cols>
  <sheetData>
    <row r="1" spans="1:62" s="7" customFormat="1">
      <c r="A1" s="55"/>
      <c r="B1" s="55"/>
      <c r="C1" s="55"/>
      <c r="D1" s="55"/>
      <c r="E1" s="55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8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37"/>
      <c r="AJ1" s="10"/>
      <c r="AK1" s="10"/>
      <c r="AL1" s="10"/>
      <c r="AM1" s="10"/>
      <c r="AN1" s="10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J1" s="55"/>
    </row>
    <row r="2" spans="1:62" s="7" customFormat="1" ht="24" thickBot="1">
      <c r="A2" s="59" t="s">
        <v>426</v>
      </c>
      <c r="B2" s="55"/>
      <c r="C2" s="55"/>
      <c r="D2" s="55"/>
      <c r="E2" s="55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8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37"/>
      <c r="AJ2" s="10"/>
      <c r="AK2" s="10"/>
      <c r="AL2" s="10"/>
      <c r="AM2" s="10"/>
      <c r="AN2" s="10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J2" s="55"/>
    </row>
    <row r="3" spans="1:62" ht="15.75" thickBot="1">
      <c r="G3" s="60" t="s">
        <v>379</v>
      </c>
      <c r="H3" s="61"/>
      <c r="I3" s="61"/>
      <c r="J3" s="61"/>
      <c r="K3" s="61"/>
      <c r="L3" s="61"/>
      <c r="M3" s="61"/>
      <c r="N3" s="61"/>
      <c r="O3" s="61"/>
      <c r="P3" s="61"/>
      <c r="Q3" s="62"/>
      <c r="R3" s="5"/>
      <c r="S3" s="5"/>
      <c r="T3" s="5"/>
      <c r="U3" s="11"/>
      <c r="V3" s="12"/>
      <c r="W3" s="12"/>
      <c r="X3" s="12"/>
      <c r="Y3" s="12"/>
      <c r="Z3" s="12"/>
      <c r="AA3" s="12"/>
      <c r="AB3" s="12"/>
      <c r="AC3" s="12"/>
      <c r="AD3" s="9" t="s">
        <v>385</v>
      </c>
      <c r="AI3" s="38"/>
      <c r="AJ3" s="13"/>
      <c r="AK3" s="14"/>
      <c r="AL3" s="14"/>
      <c r="AM3" s="14"/>
      <c r="AN3" s="15"/>
      <c r="AP3" s="44">
        <v>40672</v>
      </c>
      <c r="AQ3" s="44">
        <v>40679</v>
      </c>
      <c r="AR3" s="44">
        <v>40690</v>
      </c>
    </row>
    <row r="4" spans="1:62" ht="23.25" thickBot="1">
      <c r="G4" s="2" t="s">
        <v>399</v>
      </c>
      <c r="H4" s="3" t="s">
        <v>381</v>
      </c>
      <c r="I4" s="3" t="s">
        <v>382</v>
      </c>
      <c r="J4" s="3" t="s">
        <v>383</v>
      </c>
      <c r="K4" s="3" t="s">
        <v>384</v>
      </c>
      <c r="L4" s="63" t="s">
        <v>397</v>
      </c>
      <c r="M4" s="63" t="s">
        <v>396</v>
      </c>
      <c r="N4" s="63" t="s">
        <v>398</v>
      </c>
      <c r="O4" s="63" t="s">
        <v>400</v>
      </c>
      <c r="P4" s="63" t="s">
        <v>396</v>
      </c>
      <c r="Q4" s="4" t="s">
        <v>401</v>
      </c>
      <c r="R4" s="1" t="s">
        <v>402</v>
      </c>
      <c r="S4" s="1"/>
      <c r="T4" s="1"/>
      <c r="U4" s="40" t="s">
        <v>403</v>
      </c>
      <c r="V4" s="101">
        <v>40588</v>
      </c>
      <c r="W4" s="101">
        <v>40599</v>
      </c>
      <c r="X4" s="101">
        <v>40634</v>
      </c>
      <c r="Y4" s="101">
        <v>40651</v>
      </c>
      <c r="Z4" s="101">
        <v>40690</v>
      </c>
      <c r="AA4" s="101">
        <v>40724</v>
      </c>
      <c r="AB4" s="16" t="s">
        <v>423</v>
      </c>
      <c r="AC4" s="16" t="s">
        <v>405</v>
      </c>
      <c r="AD4" s="16" t="s">
        <v>424</v>
      </c>
      <c r="AE4" s="17" t="s">
        <v>395</v>
      </c>
      <c r="AF4" s="16"/>
      <c r="AG4" s="16" t="s">
        <v>380</v>
      </c>
      <c r="AH4" s="16"/>
      <c r="AI4" s="38" t="s">
        <v>425</v>
      </c>
      <c r="AJ4" s="18" t="s">
        <v>376</v>
      </c>
      <c r="AK4" s="19" t="s">
        <v>377</v>
      </c>
      <c r="AL4" s="19" t="s">
        <v>378</v>
      </c>
      <c r="AM4" s="19" t="s">
        <v>386</v>
      </c>
      <c r="AN4" s="20" t="s">
        <v>387</v>
      </c>
      <c r="AO4" s="40" t="s">
        <v>388</v>
      </c>
      <c r="AP4" s="8" t="s">
        <v>389</v>
      </c>
      <c r="AQ4" s="8" t="s">
        <v>390</v>
      </c>
      <c r="AR4" s="8" t="s">
        <v>391</v>
      </c>
      <c r="AS4" s="8" t="s">
        <v>392</v>
      </c>
      <c r="AT4" s="8" t="s">
        <v>393</v>
      </c>
      <c r="AU4" s="8" t="s">
        <v>387</v>
      </c>
      <c r="AV4" s="40" t="s">
        <v>394</v>
      </c>
      <c r="AW4" s="102">
        <v>40697</v>
      </c>
      <c r="AX4" s="102">
        <v>40697</v>
      </c>
      <c r="AY4" s="102">
        <v>40700</v>
      </c>
      <c r="AZ4" s="102">
        <v>40700</v>
      </c>
      <c r="BA4" s="45"/>
      <c r="BB4" s="40" t="s">
        <v>404</v>
      </c>
      <c r="BC4" s="96" t="s">
        <v>387</v>
      </c>
      <c r="BD4" s="49"/>
      <c r="BE4" s="49"/>
      <c r="BF4" s="49"/>
    </row>
    <row r="5" spans="1:62" ht="30.75" thickBot="1">
      <c r="A5" s="64" t="s">
        <v>0</v>
      </c>
      <c r="B5" s="65" t="s">
        <v>1</v>
      </c>
      <c r="C5" s="66" t="s">
        <v>2</v>
      </c>
      <c r="D5" s="67" t="s">
        <v>3</v>
      </c>
      <c r="E5" s="66" t="s">
        <v>4</v>
      </c>
      <c r="F5" s="68" t="s">
        <v>5</v>
      </c>
      <c r="G5" s="66">
        <v>10</v>
      </c>
      <c r="H5" s="66">
        <v>5</v>
      </c>
      <c r="I5" s="66">
        <v>3</v>
      </c>
      <c r="J5" s="64">
        <v>3</v>
      </c>
      <c r="K5" s="66">
        <v>3</v>
      </c>
      <c r="L5" s="66">
        <v>3</v>
      </c>
      <c r="M5" s="69">
        <v>3</v>
      </c>
      <c r="N5" s="66">
        <v>3</v>
      </c>
      <c r="O5" s="69">
        <v>3</v>
      </c>
      <c r="P5" s="66">
        <v>3</v>
      </c>
      <c r="Q5" s="66">
        <v>3</v>
      </c>
      <c r="R5" s="70">
        <f>SUM(G5:Q5)</f>
        <v>42</v>
      </c>
      <c r="S5" s="67">
        <v>8</v>
      </c>
      <c r="T5" s="67">
        <v>10</v>
      </c>
      <c r="U5" s="40">
        <f>+T5+S5</f>
        <v>18</v>
      </c>
      <c r="V5" s="16">
        <v>3</v>
      </c>
      <c r="W5" s="16">
        <v>2</v>
      </c>
      <c r="X5" s="16">
        <v>3</v>
      </c>
      <c r="Y5" s="16">
        <v>9</v>
      </c>
      <c r="Z5" s="16"/>
      <c r="AA5" s="16"/>
      <c r="AB5" s="16"/>
      <c r="AC5" s="16"/>
      <c r="AD5" s="16">
        <v>12</v>
      </c>
      <c r="AE5" s="16">
        <v>30</v>
      </c>
      <c r="AF5" s="17"/>
      <c r="AG5" s="17">
        <v>5</v>
      </c>
      <c r="AH5" s="21">
        <f>SUM(V5:AG5)</f>
        <v>64</v>
      </c>
      <c r="AI5" s="39">
        <v>16</v>
      </c>
      <c r="AJ5" s="22">
        <v>11</v>
      </c>
      <c r="AK5" s="22">
        <v>13</v>
      </c>
      <c r="AL5" s="22">
        <v>11</v>
      </c>
      <c r="AM5" s="22">
        <v>5</v>
      </c>
      <c r="AN5" s="22">
        <f>+AM5+AL5+AK5+AJ5</f>
        <v>40</v>
      </c>
      <c r="AO5" s="40">
        <v>22</v>
      </c>
      <c r="AP5" s="46">
        <v>6</v>
      </c>
      <c r="AQ5" s="46">
        <v>5</v>
      </c>
      <c r="AR5" s="46">
        <f>5+5+5+3</f>
        <v>18</v>
      </c>
      <c r="AS5" s="46">
        <v>8</v>
      </c>
      <c r="AT5" s="47">
        <v>15</v>
      </c>
      <c r="AU5" s="90">
        <f>SUM(AP5:AT5)</f>
        <v>52</v>
      </c>
      <c r="AV5" s="40">
        <v>22</v>
      </c>
      <c r="AW5" s="49">
        <v>5</v>
      </c>
      <c r="AX5" s="49">
        <v>9</v>
      </c>
      <c r="AY5" s="49">
        <v>5</v>
      </c>
      <c r="AZ5" s="49">
        <v>5</v>
      </c>
      <c r="BA5" s="48">
        <f>+AW5+AX5+AY5+AZ5</f>
        <v>24</v>
      </c>
      <c r="BB5" s="99">
        <v>22</v>
      </c>
      <c r="BC5" s="97">
        <f>+BB5+AV5+AO5+AI5+U5</f>
        <v>100</v>
      </c>
      <c r="BD5" s="56"/>
      <c r="BE5" s="56">
        <v>26</v>
      </c>
      <c r="BF5" s="56">
        <v>22</v>
      </c>
    </row>
    <row r="6" spans="1:62" ht="15.75" thickBot="1">
      <c r="A6" s="71">
        <v>1</v>
      </c>
      <c r="B6" s="72" t="s">
        <v>6</v>
      </c>
      <c r="C6" s="72" t="s">
        <v>7</v>
      </c>
      <c r="D6" s="72" t="s">
        <v>8</v>
      </c>
      <c r="E6" s="72" t="s">
        <v>9</v>
      </c>
      <c r="F6" s="73" t="s">
        <v>10</v>
      </c>
      <c r="G6" s="74">
        <v>10</v>
      </c>
      <c r="H6" s="75">
        <v>5</v>
      </c>
      <c r="I6" s="75">
        <v>3</v>
      </c>
      <c r="J6" s="76">
        <v>3</v>
      </c>
      <c r="K6" s="75">
        <v>3</v>
      </c>
      <c r="L6" s="75">
        <v>3</v>
      </c>
      <c r="M6" s="77">
        <v>3</v>
      </c>
      <c r="N6" s="75">
        <v>3</v>
      </c>
      <c r="O6" s="77"/>
      <c r="P6" s="78"/>
      <c r="Q6" s="78"/>
      <c r="R6" s="77">
        <f>SUM(G6:Q6)</f>
        <v>33</v>
      </c>
      <c r="S6" s="79">
        <f>+R6*$S$5/$R$5</f>
        <v>6.2857142857142856</v>
      </c>
      <c r="T6" s="76">
        <v>8</v>
      </c>
      <c r="U6" s="41">
        <f>+T6+S6</f>
        <v>14.285714285714285</v>
      </c>
      <c r="V6" s="23">
        <v>1</v>
      </c>
      <c r="W6" s="23"/>
      <c r="X6" s="23">
        <v>1</v>
      </c>
      <c r="Y6" s="23"/>
      <c r="Z6" s="23">
        <v>2</v>
      </c>
      <c r="AA6" s="23">
        <v>1</v>
      </c>
      <c r="AB6" s="23">
        <v>1</v>
      </c>
      <c r="AC6" s="23">
        <v>1</v>
      </c>
      <c r="AD6" s="24">
        <v>11</v>
      </c>
      <c r="AE6" s="25">
        <v>31</v>
      </c>
      <c r="AF6" s="25">
        <v>2</v>
      </c>
      <c r="AG6" s="25">
        <v>5</v>
      </c>
      <c r="AH6" s="26">
        <f>SUM(V6:AG6)</f>
        <v>56</v>
      </c>
      <c r="AI6" s="40">
        <f>+AH6*$AI$5/$AH$5</f>
        <v>14</v>
      </c>
      <c r="AJ6" s="27">
        <v>11</v>
      </c>
      <c r="AK6" s="28">
        <v>11</v>
      </c>
      <c r="AL6" s="28">
        <v>11</v>
      </c>
      <c r="AM6" s="28"/>
      <c r="AN6" s="29">
        <f t="shared" ref="AN6:AN69" si="0">+AM6+AL6+AK6+AJ6</f>
        <v>33</v>
      </c>
      <c r="AO6" s="50">
        <f t="shared" ref="AO6:AO37" si="1">+AN6*$AO$5/$AN$5</f>
        <v>18.149999999999999</v>
      </c>
      <c r="AP6" s="51">
        <v>6</v>
      </c>
      <c r="AQ6" s="51">
        <v>5</v>
      </c>
      <c r="AR6" s="51">
        <v>8</v>
      </c>
      <c r="AS6" s="51">
        <v>3</v>
      </c>
      <c r="AT6" s="51">
        <v>15</v>
      </c>
      <c r="AU6" s="91">
        <f>SUM(AP6:AT6)</f>
        <v>37</v>
      </c>
      <c r="AV6" s="93">
        <f>+AU6*$AV$5/$AU$5</f>
        <v>15.653846153846153</v>
      </c>
      <c r="AW6" s="92">
        <v>5</v>
      </c>
      <c r="AX6" s="53">
        <v>9</v>
      </c>
      <c r="AY6" s="53">
        <v>3</v>
      </c>
      <c r="AZ6" s="53"/>
      <c r="BA6" s="53">
        <f>SUM(AW6:AZ6)</f>
        <v>17</v>
      </c>
      <c r="BB6" s="41">
        <f>+BA6*$BB$5/$BA$5</f>
        <v>15.583333333333334</v>
      </c>
      <c r="BC6" s="98">
        <f t="shared" ref="BC6:BC36" si="2">+BB6+AV6+AO6+AI6+U6</f>
        <v>77.672893772893772</v>
      </c>
      <c r="BD6" s="57"/>
      <c r="BE6" s="57"/>
      <c r="BF6" s="57"/>
    </row>
    <row r="7" spans="1:62" ht="15.75" thickBot="1">
      <c r="A7" s="80">
        <v>2</v>
      </c>
      <c r="B7" s="81" t="s">
        <v>11</v>
      </c>
      <c r="C7" s="81" t="s">
        <v>7</v>
      </c>
      <c r="D7" s="81" t="s">
        <v>12</v>
      </c>
      <c r="E7" s="81" t="s">
        <v>13</v>
      </c>
      <c r="F7" s="82" t="s">
        <v>14</v>
      </c>
      <c r="G7" s="74">
        <v>6</v>
      </c>
      <c r="H7" s="75">
        <v>3</v>
      </c>
      <c r="I7" s="75">
        <v>1</v>
      </c>
      <c r="J7" s="76">
        <v>1</v>
      </c>
      <c r="K7" s="75">
        <v>0</v>
      </c>
      <c r="L7" s="75"/>
      <c r="M7" s="77"/>
      <c r="N7" s="75"/>
      <c r="O7" s="77"/>
      <c r="P7" s="75"/>
      <c r="Q7" s="75"/>
      <c r="R7" s="77">
        <f t="shared" ref="R7:R70" si="3">SUM(G7:Q7)</f>
        <v>11</v>
      </c>
      <c r="S7" s="79">
        <f t="shared" ref="S7:S70" si="4">+R7*$S$5/$R$5</f>
        <v>2.0952380952380953</v>
      </c>
      <c r="T7" s="76"/>
      <c r="U7" s="41">
        <f t="shared" ref="U7:U70" si="5">+T7+S7</f>
        <v>2.0952380952380953</v>
      </c>
      <c r="V7" s="23">
        <v>1</v>
      </c>
      <c r="W7" s="23"/>
      <c r="X7" s="23"/>
      <c r="Y7" s="23">
        <v>5</v>
      </c>
      <c r="Z7" s="23"/>
      <c r="AA7" s="23">
        <v>1</v>
      </c>
      <c r="AB7" s="23"/>
      <c r="AC7" s="23"/>
      <c r="AD7" s="24"/>
      <c r="AE7" s="25">
        <v>3</v>
      </c>
      <c r="AF7" s="25">
        <v>2</v>
      </c>
      <c r="AG7" s="25"/>
      <c r="AH7" s="26">
        <f t="shared" ref="AH7:AH70" si="6">SUM(V7:AG7)</f>
        <v>12</v>
      </c>
      <c r="AI7" s="40">
        <f t="shared" ref="AI7:AI70" si="7">+AH7*$AI$5/$AH$5</f>
        <v>3</v>
      </c>
      <c r="AJ7" s="27">
        <f>5+3</f>
        <v>8</v>
      </c>
      <c r="AK7" s="28">
        <v>8</v>
      </c>
      <c r="AL7" s="28">
        <v>2</v>
      </c>
      <c r="AM7" s="28"/>
      <c r="AN7" s="29">
        <f t="shared" si="0"/>
        <v>18</v>
      </c>
      <c r="AO7" s="50">
        <f t="shared" si="1"/>
        <v>9.9</v>
      </c>
      <c r="AP7" s="52">
        <v>6</v>
      </c>
      <c r="AQ7" s="52">
        <v>2.5</v>
      </c>
      <c r="AR7" s="52">
        <v>5</v>
      </c>
      <c r="AS7" s="52"/>
      <c r="AT7" s="52"/>
      <c r="AU7" s="91">
        <f>SUM(AP7:AT7)</f>
        <v>13.5</v>
      </c>
      <c r="AV7" s="93">
        <f>+AU7*$AV$5/$AU$5</f>
        <v>5.7115384615384617</v>
      </c>
      <c r="AW7" s="92"/>
      <c r="AX7" s="53">
        <v>6</v>
      </c>
      <c r="AY7" s="53"/>
      <c r="AZ7" s="53"/>
      <c r="BA7" s="53">
        <f t="shared" ref="BA7:BA69" si="8">SUM(AW7:AZ7)</f>
        <v>6</v>
      </c>
      <c r="BB7" s="41">
        <f t="shared" ref="BB7:BB69" si="9">+BA7*$BB$5/$BA$5</f>
        <v>5.5</v>
      </c>
      <c r="BC7" s="98">
        <f t="shared" si="2"/>
        <v>26.206776556776557</v>
      </c>
      <c r="BD7" s="57"/>
      <c r="BE7" s="57"/>
      <c r="BF7" s="57"/>
      <c r="BG7">
        <v>22</v>
      </c>
      <c r="BJ7" s="43">
        <f>+BG7+BC7</f>
        <v>48.20677655677656</v>
      </c>
    </row>
    <row r="8" spans="1:62" ht="15.75" thickBot="1">
      <c r="A8" s="71">
        <v>3</v>
      </c>
      <c r="B8" s="81" t="s">
        <v>15</v>
      </c>
      <c r="C8" s="81" t="s">
        <v>16</v>
      </c>
      <c r="D8" s="81" t="s">
        <v>17</v>
      </c>
      <c r="E8" s="81" t="s">
        <v>18</v>
      </c>
      <c r="F8" s="82" t="s">
        <v>19</v>
      </c>
      <c r="G8" s="74"/>
      <c r="H8" s="75"/>
      <c r="I8" s="75"/>
      <c r="J8" s="76"/>
      <c r="K8" s="75"/>
      <c r="L8" s="75"/>
      <c r="M8" s="77"/>
      <c r="N8" s="75"/>
      <c r="O8" s="77"/>
      <c r="P8" s="75"/>
      <c r="Q8" s="75"/>
      <c r="R8" s="77">
        <f t="shared" si="3"/>
        <v>0</v>
      </c>
      <c r="S8" s="79">
        <f t="shared" si="4"/>
        <v>0</v>
      </c>
      <c r="T8" s="76"/>
      <c r="U8" s="41">
        <f t="shared" si="5"/>
        <v>0</v>
      </c>
      <c r="V8" s="23">
        <v>3</v>
      </c>
      <c r="W8" s="23"/>
      <c r="X8" s="23"/>
      <c r="Y8" s="23"/>
      <c r="Z8" s="23"/>
      <c r="AA8" s="23"/>
      <c r="AB8" s="23"/>
      <c r="AC8" s="23"/>
      <c r="AD8" s="24"/>
      <c r="AE8" s="25">
        <v>6</v>
      </c>
      <c r="AF8" s="25"/>
      <c r="AG8" s="25"/>
      <c r="AH8" s="26">
        <f t="shared" si="6"/>
        <v>9</v>
      </c>
      <c r="AI8" s="40">
        <f t="shared" si="7"/>
        <v>2.25</v>
      </c>
      <c r="AJ8" s="27">
        <v>8</v>
      </c>
      <c r="AK8" s="28"/>
      <c r="AL8" s="28"/>
      <c r="AM8" s="28"/>
      <c r="AN8" s="29">
        <f t="shared" si="0"/>
        <v>8</v>
      </c>
      <c r="AO8" s="50">
        <f t="shared" si="1"/>
        <v>4.4000000000000004</v>
      </c>
      <c r="AP8" s="52"/>
      <c r="AQ8" s="52"/>
      <c r="AR8" s="52"/>
      <c r="AS8" s="52"/>
      <c r="AT8" s="52"/>
      <c r="AU8" s="91">
        <f t="shared" ref="AU8:AU71" si="10">SUM(AP8:AT8)</f>
        <v>0</v>
      </c>
      <c r="AV8" s="93">
        <f t="shared" ref="AV8:AV71" si="11">+AU8*$AV$5/$AU$5</f>
        <v>0</v>
      </c>
      <c r="AW8" s="92"/>
      <c r="AX8" s="53"/>
      <c r="AY8" s="53"/>
      <c r="AZ8" s="53"/>
      <c r="BA8" s="53">
        <f t="shared" si="8"/>
        <v>0</v>
      </c>
      <c r="BB8" s="41">
        <f t="shared" si="9"/>
        <v>0</v>
      </c>
      <c r="BC8" s="98">
        <f t="shared" si="2"/>
        <v>6.65</v>
      </c>
      <c r="BD8" s="57"/>
      <c r="BE8" s="57"/>
      <c r="BF8" s="57"/>
      <c r="BG8" s="7">
        <v>22</v>
      </c>
      <c r="BJ8" s="43">
        <f t="shared" ref="BJ8:BJ67" si="12">+BG8+BC8</f>
        <v>28.65</v>
      </c>
    </row>
    <row r="9" spans="1:62" ht="15.75" thickBot="1">
      <c r="A9" s="80">
        <v>4</v>
      </c>
      <c r="B9" s="81" t="s">
        <v>20</v>
      </c>
      <c r="C9" s="81" t="s">
        <v>16</v>
      </c>
      <c r="D9" s="81" t="s">
        <v>21</v>
      </c>
      <c r="E9" s="81" t="s">
        <v>22</v>
      </c>
      <c r="F9" s="82" t="s">
        <v>23</v>
      </c>
      <c r="G9" s="74"/>
      <c r="H9" s="75"/>
      <c r="I9" s="75">
        <v>0</v>
      </c>
      <c r="J9" s="76">
        <v>0</v>
      </c>
      <c r="K9" s="75">
        <v>0</v>
      </c>
      <c r="L9" s="75"/>
      <c r="M9" s="77"/>
      <c r="N9" s="75"/>
      <c r="O9" s="77"/>
      <c r="P9" s="75"/>
      <c r="Q9" s="75"/>
      <c r="R9" s="77">
        <f t="shared" si="3"/>
        <v>0</v>
      </c>
      <c r="S9" s="79">
        <f t="shared" si="4"/>
        <v>0</v>
      </c>
      <c r="T9" s="76"/>
      <c r="U9" s="41">
        <f t="shared" si="5"/>
        <v>0</v>
      </c>
      <c r="V9" s="23">
        <v>3</v>
      </c>
      <c r="W9" s="23"/>
      <c r="X9" s="23"/>
      <c r="Y9" s="23">
        <v>7</v>
      </c>
      <c r="Z9" s="23"/>
      <c r="AA9" s="23"/>
      <c r="AB9" s="23"/>
      <c r="AC9" s="23"/>
      <c r="AD9" s="24"/>
      <c r="AE9" s="25">
        <v>4</v>
      </c>
      <c r="AF9" s="25"/>
      <c r="AG9" s="25"/>
      <c r="AH9" s="26">
        <f t="shared" si="6"/>
        <v>14</v>
      </c>
      <c r="AI9" s="40">
        <f t="shared" si="7"/>
        <v>3.5</v>
      </c>
      <c r="AJ9" s="27"/>
      <c r="AK9" s="28">
        <v>10</v>
      </c>
      <c r="AL9" s="28">
        <v>5.5</v>
      </c>
      <c r="AM9" s="28"/>
      <c r="AN9" s="29">
        <f t="shared" si="0"/>
        <v>15.5</v>
      </c>
      <c r="AO9" s="50">
        <f t="shared" si="1"/>
        <v>8.5250000000000004</v>
      </c>
      <c r="AP9" s="52">
        <v>6</v>
      </c>
      <c r="AQ9" s="52"/>
      <c r="AR9" s="52"/>
      <c r="AS9" s="52"/>
      <c r="AT9" s="52"/>
      <c r="AU9" s="91">
        <f t="shared" si="10"/>
        <v>6</v>
      </c>
      <c r="AV9" s="93">
        <f t="shared" si="11"/>
        <v>2.5384615384615383</v>
      </c>
      <c r="AW9" s="92"/>
      <c r="AX9" s="53"/>
      <c r="AY9" s="53"/>
      <c r="AZ9" s="53"/>
      <c r="BA9" s="53">
        <f t="shared" si="8"/>
        <v>0</v>
      </c>
      <c r="BB9" s="41">
        <f t="shared" si="9"/>
        <v>0</v>
      </c>
      <c r="BC9" s="98">
        <f t="shared" si="2"/>
        <v>14.563461538461539</v>
      </c>
      <c r="BD9" s="57"/>
      <c r="BE9" s="57"/>
      <c r="BF9" s="57"/>
      <c r="BG9" s="7">
        <v>22</v>
      </c>
      <c r="BJ9" s="43">
        <f t="shared" si="12"/>
        <v>36.563461538461539</v>
      </c>
    </row>
    <row r="10" spans="1:62" ht="15.75" thickBot="1">
      <c r="A10" s="71">
        <v>5</v>
      </c>
      <c r="B10" s="81" t="s">
        <v>24</v>
      </c>
      <c r="C10" s="81" t="s">
        <v>25</v>
      </c>
      <c r="D10" s="81" t="s">
        <v>26</v>
      </c>
      <c r="E10" s="81" t="s">
        <v>27</v>
      </c>
      <c r="F10" s="82" t="s">
        <v>28</v>
      </c>
      <c r="G10" s="74">
        <v>6</v>
      </c>
      <c r="H10" s="75">
        <v>5</v>
      </c>
      <c r="I10" s="75">
        <v>3</v>
      </c>
      <c r="J10" s="76">
        <v>3</v>
      </c>
      <c r="K10" s="75">
        <v>3</v>
      </c>
      <c r="L10" s="75">
        <v>3</v>
      </c>
      <c r="M10" s="77">
        <v>3</v>
      </c>
      <c r="N10" s="75"/>
      <c r="O10" s="77"/>
      <c r="P10" s="75"/>
      <c r="Q10" s="75"/>
      <c r="R10" s="77">
        <f t="shared" si="3"/>
        <v>26</v>
      </c>
      <c r="S10" s="79">
        <f t="shared" si="4"/>
        <v>4.9523809523809526</v>
      </c>
      <c r="T10" s="76">
        <v>6</v>
      </c>
      <c r="U10" s="41">
        <f t="shared" si="5"/>
        <v>10.952380952380953</v>
      </c>
      <c r="V10" s="23"/>
      <c r="W10" s="23"/>
      <c r="X10" s="23">
        <v>3</v>
      </c>
      <c r="Y10" s="23">
        <v>4</v>
      </c>
      <c r="Z10" s="23"/>
      <c r="AA10" s="23">
        <v>2</v>
      </c>
      <c r="AB10" s="23"/>
      <c r="AC10" s="23"/>
      <c r="AD10" s="24"/>
      <c r="AE10" s="25">
        <v>14</v>
      </c>
      <c r="AF10" s="25"/>
      <c r="AG10" s="25"/>
      <c r="AH10" s="26">
        <f t="shared" si="6"/>
        <v>23</v>
      </c>
      <c r="AI10" s="40">
        <f t="shared" si="7"/>
        <v>5.75</v>
      </c>
      <c r="AJ10" s="27">
        <v>11</v>
      </c>
      <c r="AK10" s="28">
        <v>12</v>
      </c>
      <c r="AL10" s="28">
        <v>7</v>
      </c>
      <c r="AM10" s="28"/>
      <c r="AN10" s="29">
        <f t="shared" si="0"/>
        <v>30</v>
      </c>
      <c r="AO10" s="50">
        <f t="shared" si="1"/>
        <v>16.5</v>
      </c>
      <c r="AP10" s="52"/>
      <c r="AQ10" s="52"/>
      <c r="AR10" s="52"/>
      <c r="AS10" s="52">
        <v>2</v>
      </c>
      <c r="AT10" s="52"/>
      <c r="AU10" s="91">
        <f t="shared" si="10"/>
        <v>2</v>
      </c>
      <c r="AV10" s="94">
        <v>8.5</v>
      </c>
      <c r="AW10" s="92">
        <v>5</v>
      </c>
      <c r="AX10" s="53">
        <v>6</v>
      </c>
      <c r="AY10" s="53"/>
      <c r="AZ10" s="53"/>
      <c r="BA10" s="53">
        <f t="shared" si="8"/>
        <v>11</v>
      </c>
      <c r="BB10" s="41">
        <f t="shared" si="9"/>
        <v>10.083333333333334</v>
      </c>
      <c r="BC10" s="98">
        <f t="shared" si="2"/>
        <v>51.785714285714292</v>
      </c>
      <c r="BD10" s="57"/>
      <c r="BE10" s="57">
        <v>10</v>
      </c>
      <c r="BF10" s="57">
        <f>+BE10*$BF$5/$BE$5</f>
        <v>8.4615384615384617</v>
      </c>
      <c r="BG10" s="7">
        <v>22</v>
      </c>
      <c r="BJ10" s="43"/>
    </row>
    <row r="11" spans="1:62" ht="15.75" thickBot="1">
      <c r="A11" s="80">
        <v>6</v>
      </c>
      <c r="B11" s="81" t="s">
        <v>29</v>
      </c>
      <c r="C11" s="81" t="s">
        <v>30</v>
      </c>
      <c r="D11" s="81" t="s">
        <v>31</v>
      </c>
      <c r="E11" s="81" t="s">
        <v>32</v>
      </c>
      <c r="F11" s="82" t="s">
        <v>33</v>
      </c>
      <c r="G11" s="74"/>
      <c r="H11" s="75"/>
      <c r="I11" s="75"/>
      <c r="J11" s="76"/>
      <c r="K11" s="75"/>
      <c r="L11" s="75"/>
      <c r="M11" s="77"/>
      <c r="N11" s="75"/>
      <c r="O11" s="77"/>
      <c r="P11" s="75"/>
      <c r="Q11" s="75"/>
      <c r="R11" s="77">
        <f t="shared" si="3"/>
        <v>0</v>
      </c>
      <c r="S11" s="79">
        <f t="shared" si="4"/>
        <v>0</v>
      </c>
      <c r="T11" s="76"/>
      <c r="U11" s="41">
        <f t="shared" si="5"/>
        <v>0</v>
      </c>
      <c r="V11" s="23"/>
      <c r="W11" s="23"/>
      <c r="X11" s="23"/>
      <c r="Y11" s="23">
        <v>4</v>
      </c>
      <c r="Z11" s="23"/>
      <c r="AA11" s="23"/>
      <c r="AB11" s="23"/>
      <c r="AC11" s="23"/>
      <c r="AD11" s="24"/>
      <c r="AE11" s="25">
        <v>11</v>
      </c>
      <c r="AF11" s="25"/>
      <c r="AG11" s="25">
        <v>5</v>
      </c>
      <c r="AH11" s="26">
        <f t="shared" si="6"/>
        <v>20</v>
      </c>
      <c r="AI11" s="40">
        <f t="shared" si="7"/>
        <v>5</v>
      </c>
      <c r="AJ11" s="27"/>
      <c r="AK11" s="28"/>
      <c r="AL11" s="28">
        <v>3</v>
      </c>
      <c r="AM11" s="28"/>
      <c r="AN11" s="29">
        <f t="shared" si="0"/>
        <v>3</v>
      </c>
      <c r="AO11" s="58">
        <v>3.4</v>
      </c>
      <c r="AP11" s="52">
        <v>6</v>
      </c>
      <c r="AQ11" s="52"/>
      <c r="AR11" s="52">
        <v>5</v>
      </c>
      <c r="AS11" s="52"/>
      <c r="AT11" s="52"/>
      <c r="AU11" s="91">
        <f t="shared" si="10"/>
        <v>11</v>
      </c>
      <c r="AV11" s="93">
        <f t="shared" si="11"/>
        <v>4.6538461538461542</v>
      </c>
      <c r="AW11" s="92">
        <v>5</v>
      </c>
      <c r="AX11" s="53">
        <v>9</v>
      </c>
      <c r="AY11" s="53"/>
      <c r="AZ11" s="53"/>
      <c r="BA11" s="53">
        <f t="shared" si="8"/>
        <v>14</v>
      </c>
      <c r="BB11" s="41">
        <f t="shared" si="9"/>
        <v>12.833333333333334</v>
      </c>
      <c r="BC11" s="98">
        <f t="shared" si="2"/>
        <v>25.887179487179488</v>
      </c>
      <c r="BD11" s="57"/>
      <c r="BE11" s="57">
        <v>4</v>
      </c>
      <c r="BF11" s="57">
        <f>+BE11*$BF$5/$BE$5</f>
        <v>3.3846153846153846</v>
      </c>
      <c r="BG11" s="7">
        <v>22</v>
      </c>
      <c r="BJ11" s="43">
        <f t="shared" si="12"/>
        <v>47.887179487179488</v>
      </c>
    </row>
    <row r="12" spans="1:62" ht="15.75" thickBot="1">
      <c r="A12" s="71">
        <v>7</v>
      </c>
      <c r="B12" s="81" t="s">
        <v>34</v>
      </c>
      <c r="C12" s="81" t="s">
        <v>35</v>
      </c>
      <c r="D12" s="81" t="s">
        <v>36</v>
      </c>
      <c r="E12" s="81" t="s">
        <v>37</v>
      </c>
      <c r="F12" s="82" t="s">
        <v>38</v>
      </c>
      <c r="G12" s="74">
        <v>7</v>
      </c>
      <c r="H12" s="75">
        <v>5</v>
      </c>
      <c r="I12" s="75"/>
      <c r="J12" s="76"/>
      <c r="K12" s="75"/>
      <c r="L12" s="75"/>
      <c r="M12" s="77"/>
      <c r="N12" s="75"/>
      <c r="O12" s="77"/>
      <c r="P12" s="75"/>
      <c r="Q12" s="75"/>
      <c r="R12" s="77">
        <f t="shared" si="3"/>
        <v>12</v>
      </c>
      <c r="S12" s="79">
        <f t="shared" si="4"/>
        <v>2.2857142857142856</v>
      </c>
      <c r="T12" s="76"/>
      <c r="U12" s="41">
        <f t="shared" si="5"/>
        <v>2.2857142857142856</v>
      </c>
      <c r="V12" s="23"/>
      <c r="W12" s="23"/>
      <c r="X12" s="23"/>
      <c r="Y12" s="23">
        <v>7</v>
      </c>
      <c r="Z12" s="23"/>
      <c r="AA12" s="23"/>
      <c r="AB12" s="23"/>
      <c r="AC12" s="23"/>
      <c r="AD12" s="24"/>
      <c r="AE12" s="25">
        <v>17</v>
      </c>
      <c r="AF12" s="25"/>
      <c r="AG12" s="25"/>
      <c r="AH12" s="26">
        <f t="shared" si="6"/>
        <v>24</v>
      </c>
      <c r="AI12" s="40">
        <f t="shared" si="7"/>
        <v>6</v>
      </c>
      <c r="AJ12" s="27"/>
      <c r="AK12" s="28">
        <v>12</v>
      </c>
      <c r="AL12" s="28">
        <v>0</v>
      </c>
      <c r="AM12" s="28"/>
      <c r="AN12" s="29">
        <f t="shared" si="0"/>
        <v>12</v>
      </c>
      <c r="AO12" s="50">
        <f t="shared" si="1"/>
        <v>6.6</v>
      </c>
      <c r="AP12" s="52"/>
      <c r="AQ12" s="52"/>
      <c r="AR12" s="52"/>
      <c r="AS12" s="52"/>
      <c r="AT12" s="52"/>
      <c r="AU12" s="91">
        <f t="shared" si="10"/>
        <v>0</v>
      </c>
      <c r="AV12" s="93">
        <f t="shared" si="11"/>
        <v>0</v>
      </c>
      <c r="AW12" s="92"/>
      <c r="AX12" s="53">
        <v>9</v>
      </c>
      <c r="AY12" s="53"/>
      <c r="AZ12" s="53"/>
      <c r="BA12" s="53">
        <f t="shared" si="8"/>
        <v>9</v>
      </c>
      <c r="BB12" s="41">
        <f t="shared" si="9"/>
        <v>8.25</v>
      </c>
      <c r="BC12" s="98">
        <f t="shared" si="2"/>
        <v>23.135714285714286</v>
      </c>
      <c r="BD12" s="57"/>
      <c r="BE12" s="57"/>
      <c r="BF12" s="57"/>
      <c r="BG12" s="7">
        <v>22</v>
      </c>
      <c r="BJ12" s="43">
        <f t="shared" si="12"/>
        <v>45.135714285714286</v>
      </c>
    </row>
    <row r="13" spans="1:62" ht="15.75" thickBot="1">
      <c r="A13" s="80">
        <v>8</v>
      </c>
      <c r="B13" s="81" t="s">
        <v>39</v>
      </c>
      <c r="C13" s="81" t="s">
        <v>40</v>
      </c>
      <c r="D13" s="81" t="s">
        <v>41</v>
      </c>
      <c r="E13" s="81" t="s">
        <v>42</v>
      </c>
      <c r="F13" s="82" t="s">
        <v>43</v>
      </c>
      <c r="G13" s="74">
        <v>7</v>
      </c>
      <c r="H13" s="75">
        <v>5</v>
      </c>
      <c r="I13" s="75"/>
      <c r="J13" s="76"/>
      <c r="K13" s="75"/>
      <c r="L13" s="75"/>
      <c r="M13" s="77"/>
      <c r="N13" s="75"/>
      <c r="O13" s="77"/>
      <c r="P13" s="75"/>
      <c r="Q13" s="75"/>
      <c r="R13" s="77">
        <f t="shared" si="3"/>
        <v>12</v>
      </c>
      <c r="S13" s="79">
        <f t="shared" si="4"/>
        <v>2.2857142857142856</v>
      </c>
      <c r="T13" s="76"/>
      <c r="U13" s="41">
        <f t="shared" si="5"/>
        <v>2.2857142857142856</v>
      </c>
      <c r="V13" s="23"/>
      <c r="W13" s="23"/>
      <c r="X13" s="23"/>
      <c r="Y13" s="23"/>
      <c r="Z13" s="23"/>
      <c r="AA13" s="23"/>
      <c r="AB13" s="23"/>
      <c r="AC13" s="23"/>
      <c r="AD13" s="24"/>
      <c r="AE13" s="25"/>
      <c r="AF13" s="25"/>
      <c r="AG13" s="25"/>
      <c r="AH13" s="26">
        <f t="shared" si="6"/>
        <v>0</v>
      </c>
      <c r="AI13" s="40">
        <f t="shared" si="7"/>
        <v>0</v>
      </c>
      <c r="AJ13" s="27"/>
      <c r="AK13" s="28"/>
      <c r="AL13" s="28"/>
      <c r="AM13" s="28"/>
      <c r="AN13" s="29">
        <f t="shared" si="0"/>
        <v>0</v>
      </c>
      <c r="AO13" s="50">
        <f t="shared" si="1"/>
        <v>0</v>
      </c>
      <c r="AP13" s="52"/>
      <c r="AQ13" s="52"/>
      <c r="AR13" s="52"/>
      <c r="AS13" s="52"/>
      <c r="AT13" s="52"/>
      <c r="AU13" s="91">
        <f t="shared" si="10"/>
        <v>0</v>
      </c>
      <c r="AV13" s="93">
        <f t="shared" si="11"/>
        <v>0</v>
      </c>
      <c r="AW13" s="92"/>
      <c r="AX13" s="53"/>
      <c r="AY13" s="53"/>
      <c r="AZ13" s="53"/>
      <c r="BA13" s="53">
        <f t="shared" si="8"/>
        <v>0</v>
      </c>
      <c r="BB13" s="41">
        <f t="shared" si="9"/>
        <v>0</v>
      </c>
      <c r="BC13" s="98">
        <f t="shared" si="2"/>
        <v>2.2857142857142856</v>
      </c>
      <c r="BD13" s="57"/>
      <c r="BE13" s="57"/>
      <c r="BF13" s="57"/>
      <c r="BG13" s="7">
        <v>22</v>
      </c>
      <c r="BJ13" s="43">
        <f t="shared" si="12"/>
        <v>24.285714285714285</v>
      </c>
    </row>
    <row r="14" spans="1:62" ht="15.75" thickBot="1">
      <c r="A14" s="71">
        <v>9</v>
      </c>
      <c r="B14" s="81" t="s">
        <v>44</v>
      </c>
      <c r="C14" s="81" t="s">
        <v>45</v>
      </c>
      <c r="D14" s="81" t="s">
        <v>46</v>
      </c>
      <c r="E14" s="81" t="s">
        <v>47</v>
      </c>
      <c r="F14" s="82" t="s">
        <v>48</v>
      </c>
      <c r="G14" s="74">
        <v>10</v>
      </c>
      <c r="H14" s="75"/>
      <c r="I14" s="75">
        <v>3</v>
      </c>
      <c r="J14" s="76">
        <v>3</v>
      </c>
      <c r="K14" s="75">
        <v>3</v>
      </c>
      <c r="L14" s="75">
        <v>3</v>
      </c>
      <c r="M14" s="77">
        <v>3</v>
      </c>
      <c r="N14" s="75">
        <v>3</v>
      </c>
      <c r="O14" s="77">
        <v>3</v>
      </c>
      <c r="P14" s="75">
        <v>3</v>
      </c>
      <c r="Q14" s="75">
        <v>3</v>
      </c>
      <c r="R14" s="77">
        <f t="shared" si="3"/>
        <v>37</v>
      </c>
      <c r="S14" s="79">
        <f t="shared" si="4"/>
        <v>7.0476190476190474</v>
      </c>
      <c r="T14" s="76">
        <v>9</v>
      </c>
      <c r="U14" s="41">
        <f t="shared" si="5"/>
        <v>16.047619047619047</v>
      </c>
      <c r="V14" s="23">
        <v>3</v>
      </c>
      <c r="W14" s="23"/>
      <c r="X14" s="23">
        <v>1</v>
      </c>
      <c r="Y14" s="23">
        <v>4</v>
      </c>
      <c r="Z14" s="23">
        <v>2</v>
      </c>
      <c r="AA14" s="23">
        <v>2</v>
      </c>
      <c r="AB14" s="23"/>
      <c r="AC14" s="23"/>
      <c r="AD14" s="24"/>
      <c r="AE14" s="25">
        <v>22</v>
      </c>
      <c r="AF14" s="25"/>
      <c r="AG14" s="25">
        <v>2</v>
      </c>
      <c r="AH14" s="26">
        <f t="shared" si="6"/>
        <v>36</v>
      </c>
      <c r="AI14" s="40">
        <f t="shared" si="7"/>
        <v>9</v>
      </c>
      <c r="AJ14" s="27">
        <f>5+3+4</f>
        <v>12</v>
      </c>
      <c r="AK14" s="28">
        <v>11</v>
      </c>
      <c r="AL14" s="28">
        <v>3.5</v>
      </c>
      <c r="AM14" s="28"/>
      <c r="AN14" s="29">
        <f t="shared" si="0"/>
        <v>26.5</v>
      </c>
      <c r="AO14" s="50">
        <f t="shared" si="1"/>
        <v>14.574999999999999</v>
      </c>
      <c r="AP14" s="52"/>
      <c r="AQ14" s="52"/>
      <c r="AR14" s="52">
        <v>5</v>
      </c>
      <c r="AS14" s="52"/>
      <c r="AT14" s="52">
        <v>5</v>
      </c>
      <c r="AU14" s="91">
        <f t="shared" si="10"/>
        <v>10</v>
      </c>
      <c r="AV14" s="93">
        <f t="shared" si="11"/>
        <v>4.2307692307692308</v>
      </c>
      <c r="AW14" s="92">
        <v>5</v>
      </c>
      <c r="AX14" s="53">
        <v>3</v>
      </c>
      <c r="AY14" s="53"/>
      <c r="AZ14" s="53"/>
      <c r="BA14" s="53">
        <f t="shared" si="8"/>
        <v>8</v>
      </c>
      <c r="BB14" s="41">
        <f t="shared" si="9"/>
        <v>7.333333333333333</v>
      </c>
      <c r="BC14" s="98">
        <f t="shared" si="2"/>
        <v>51.186721611721609</v>
      </c>
      <c r="BD14" s="57"/>
      <c r="BE14" s="57">
        <v>3</v>
      </c>
      <c r="BF14" s="57">
        <f>+BE14*$BF$5/$BE$5</f>
        <v>2.5384615384615383</v>
      </c>
      <c r="BG14" s="7"/>
      <c r="BJ14" s="43"/>
    </row>
    <row r="15" spans="1:62" ht="15.75" thickBot="1">
      <c r="A15" s="80">
        <v>10</v>
      </c>
      <c r="B15" s="81" t="s">
        <v>49</v>
      </c>
      <c r="C15" s="81" t="s">
        <v>50</v>
      </c>
      <c r="D15" s="81" t="s">
        <v>51</v>
      </c>
      <c r="E15" s="81" t="s">
        <v>52</v>
      </c>
      <c r="F15" s="82" t="s">
        <v>53</v>
      </c>
      <c r="G15" s="74">
        <v>10</v>
      </c>
      <c r="H15" s="75"/>
      <c r="I15" s="75">
        <v>1</v>
      </c>
      <c r="J15" s="76">
        <v>1</v>
      </c>
      <c r="K15" s="75">
        <v>1</v>
      </c>
      <c r="L15" s="75"/>
      <c r="M15" s="77"/>
      <c r="N15" s="75">
        <v>3</v>
      </c>
      <c r="O15" s="77"/>
      <c r="P15" s="75">
        <v>3</v>
      </c>
      <c r="Q15" s="75">
        <v>3</v>
      </c>
      <c r="R15" s="77">
        <f t="shared" si="3"/>
        <v>22</v>
      </c>
      <c r="S15" s="79">
        <f t="shared" si="4"/>
        <v>4.1904761904761907</v>
      </c>
      <c r="T15" s="76">
        <v>10</v>
      </c>
      <c r="U15" s="41">
        <f t="shared" si="5"/>
        <v>14.19047619047619</v>
      </c>
      <c r="V15" s="23">
        <v>3</v>
      </c>
      <c r="W15" s="23">
        <v>2</v>
      </c>
      <c r="X15" s="23">
        <v>1</v>
      </c>
      <c r="Y15" s="23"/>
      <c r="Z15" s="23"/>
      <c r="AA15" s="23">
        <v>3</v>
      </c>
      <c r="AB15" s="23"/>
      <c r="AC15" s="23"/>
      <c r="AD15" s="24">
        <v>12</v>
      </c>
      <c r="AE15" s="25">
        <v>28</v>
      </c>
      <c r="AF15" s="25"/>
      <c r="AG15" s="25"/>
      <c r="AH15" s="26">
        <f t="shared" si="6"/>
        <v>49</v>
      </c>
      <c r="AI15" s="40">
        <f t="shared" si="7"/>
        <v>12.25</v>
      </c>
      <c r="AJ15" s="27">
        <f>5+3+3</f>
        <v>11</v>
      </c>
      <c r="AK15" s="28">
        <v>10</v>
      </c>
      <c r="AL15" s="28">
        <v>11</v>
      </c>
      <c r="AM15" s="28">
        <v>5</v>
      </c>
      <c r="AN15" s="29">
        <f t="shared" si="0"/>
        <v>37</v>
      </c>
      <c r="AO15" s="50">
        <f t="shared" si="1"/>
        <v>20.350000000000001</v>
      </c>
      <c r="AP15" s="52">
        <v>6</v>
      </c>
      <c r="AQ15" s="52"/>
      <c r="AR15" s="52">
        <v>10</v>
      </c>
      <c r="AS15" s="52"/>
      <c r="AT15" s="52">
        <v>15</v>
      </c>
      <c r="AU15" s="91">
        <f t="shared" si="10"/>
        <v>31</v>
      </c>
      <c r="AV15" s="93">
        <f t="shared" si="11"/>
        <v>13.115384615384615</v>
      </c>
      <c r="AW15" s="92">
        <v>5</v>
      </c>
      <c r="AX15" s="53">
        <v>9</v>
      </c>
      <c r="AY15" s="53">
        <v>3</v>
      </c>
      <c r="AZ15" s="53">
        <v>2</v>
      </c>
      <c r="BA15" s="53">
        <f t="shared" si="8"/>
        <v>19</v>
      </c>
      <c r="BB15" s="41">
        <f t="shared" si="9"/>
        <v>17.416666666666668</v>
      </c>
      <c r="BC15" s="98">
        <f t="shared" si="2"/>
        <v>77.322527472527469</v>
      </c>
      <c r="BD15" s="57"/>
      <c r="BE15" s="57"/>
      <c r="BF15" s="57"/>
      <c r="BG15" s="7"/>
      <c r="BJ15" s="43"/>
    </row>
    <row r="16" spans="1:62" ht="15.75" thickBot="1">
      <c r="A16" s="71">
        <v>11</v>
      </c>
      <c r="B16" s="81" t="s">
        <v>54</v>
      </c>
      <c r="C16" s="81" t="s">
        <v>55</v>
      </c>
      <c r="D16" s="81" t="s">
        <v>56</v>
      </c>
      <c r="E16" s="81" t="s">
        <v>57</v>
      </c>
      <c r="F16" s="82" t="s">
        <v>58</v>
      </c>
      <c r="G16" s="74"/>
      <c r="H16" s="75"/>
      <c r="I16" s="75"/>
      <c r="J16" s="76"/>
      <c r="K16" s="75"/>
      <c r="L16" s="75"/>
      <c r="M16" s="77"/>
      <c r="N16" s="75"/>
      <c r="O16" s="77"/>
      <c r="P16" s="75"/>
      <c r="Q16" s="75"/>
      <c r="R16" s="77">
        <f t="shared" si="3"/>
        <v>0</v>
      </c>
      <c r="S16" s="79">
        <f t="shared" si="4"/>
        <v>0</v>
      </c>
      <c r="T16" s="76"/>
      <c r="U16" s="41">
        <f t="shared" si="5"/>
        <v>0</v>
      </c>
      <c r="V16" s="23"/>
      <c r="W16" s="23"/>
      <c r="X16" s="23"/>
      <c r="Y16" s="23"/>
      <c r="Z16" s="23"/>
      <c r="AA16" s="23"/>
      <c r="AB16" s="23"/>
      <c r="AC16" s="23"/>
      <c r="AD16" s="24"/>
      <c r="AE16" s="25"/>
      <c r="AF16" s="25"/>
      <c r="AG16" s="25"/>
      <c r="AH16" s="26">
        <f t="shared" si="6"/>
        <v>0</v>
      </c>
      <c r="AI16" s="40">
        <f t="shared" si="7"/>
        <v>0</v>
      </c>
      <c r="AJ16" s="27"/>
      <c r="AK16" s="28"/>
      <c r="AL16" s="28"/>
      <c r="AM16" s="28"/>
      <c r="AN16" s="29">
        <f t="shared" si="0"/>
        <v>0</v>
      </c>
      <c r="AO16" s="50">
        <f t="shared" si="1"/>
        <v>0</v>
      </c>
      <c r="AP16" s="52"/>
      <c r="AQ16" s="52"/>
      <c r="AR16" s="52"/>
      <c r="AS16" s="52"/>
      <c r="AT16" s="52"/>
      <c r="AU16" s="91">
        <f t="shared" si="10"/>
        <v>0</v>
      </c>
      <c r="AV16" s="93">
        <f t="shared" si="11"/>
        <v>0</v>
      </c>
      <c r="AW16" s="92"/>
      <c r="AX16" s="53"/>
      <c r="AY16" s="53"/>
      <c r="AZ16" s="53"/>
      <c r="BA16" s="53">
        <f t="shared" si="8"/>
        <v>0</v>
      </c>
      <c r="BB16" s="41">
        <f t="shared" si="9"/>
        <v>0</v>
      </c>
      <c r="BC16" s="98">
        <f t="shared" si="2"/>
        <v>0</v>
      </c>
      <c r="BD16" s="57"/>
      <c r="BE16" s="57"/>
      <c r="BF16" s="57"/>
      <c r="BG16" s="7">
        <v>22</v>
      </c>
      <c r="BJ16" s="43">
        <f t="shared" si="12"/>
        <v>22</v>
      </c>
    </row>
    <row r="17" spans="1:62" ht="15.75" thickBot="1">
      <c r="A17" s="80">
        <v>12</v>
      </c>
      <c r="B17" s="81" t="s">
        <v>59</v>
      </c>
      <c r="C17" s="81" t="s">
        <v>60</v>
      </c>
      <c r="D17" s="81" t="s">
        <v>61</v>
      </c>
      <c r="E17" s="81" t="s">
        <v>62</v>
      </c>
      <c r="F17" s="82" t="s">
        <v>63</v>
      </c>
      <c r="G17" s="74">
        <v>8</v>
      </c>
      <c r="H17" s="75"/>
      <c r="I17" s="75">
        <v>0</v>
      </c>
      <c r="J17" s="76">
        <v>0</v>
      </c>
      <c r="K17" s="75">
        <v>0</v>
      </c>
      <c r="L17" s="75"/>
      <c r="M17" s="77"/>
      <c r="N17" s="75"/>
      <c r="O17" s="77"/>
      <c r="P17" s="75"/>
      <c r="Q17" s="75"/>
      <c r="R17" s="77">
        <f t="shared" si="3"/>
        <v>8</v>
      </c>
      <c r="S17" s="79">
        <f t="shared" si="4"/>
        <v>1.5238095238095237</v>
      </c>
      <c r="T17" s="76"/>
      <c r="U17" s="41">
        <f t="shared" si="5"/>
        <v>1.5238095238095237</v>
      </c>
      <c r="V17" s="23">
        <v>3</v>
      </c>
      <c r="W17" s="23"/>
      <c r="X17" s="23">
        <v>1</v>
      </c>
      <c r="Y17" s="23">
        <v>9</v>
      </c>
      <c r="Z17" s="23"/>
      <c r="AA17" s="23">
        <v>3</v>
      </c>
      <c r="AB17" s="23"/>
      <c r="AC17" s="23"/>
      <c r="AD17" s="24">
        <v>6</v>
      </c>
      <c r="AE17" s="25">
        <v>20</v>
      </c>
      <c r="AF17" s="25"/>
      <c r="AG17" s="25"/>
      <c r="AH17" s="26">
        <f t="shared" si="6"/>
        <v>42</v>
      </c>
      <c r="AI17" s="40">
        <f t="shared" si="7"/>
        <v>10.5</v>
      </c>
      <c r="AJ17" s="27">
        <f>5+2+3</f>
        <v>10</v>
      </c>
      <c r="AK17" s="28">
        <v>12</v>
      </c>
      <c r="AL17" s="28">
        <v>11</v>
      </c>
      <c r="AM17" s="28"/>
      <c r="AN17" s="29">
        <f t="shared" si="0"/>
        <v>33</v>
      </c>
      <c r="AO17" s="50">
        <f t="shared" si="1"/>
        <v>18.149999999999999</v>
      </c>
      <c r="AP17" s="52">
        <v>2</v>
      </c>
      <c r="AQ17" s="52">
        <v>5</v>
      </c>
      <c r="AR17" s="52">
        <v>12</v>
      </c>
      <c r="AS17" s="52">
        <v>7</v>
      </c>
      <c r="AT17" s="52"/>
      <c r="AU17" s="91">
        <f t="shared" si="10"/>
        <v>26</v>
      </c>
      <c r="AV17" s="93">
        <f t="shared" si="11"/>
        <v>11</v>
      </c>
      <c r="AW17" s="92">
        <v>5</v>
      </c>
      <c r="AX17" s="53">
        <v>9</v>
      </c>
      <c r="AY17" s="53">
        <v>2</v>
      </c>
      <c r="AZ17" s="53">
        <v>5</v>
      </c>
      <c r="BA17" s="53">
        <f t="shared" si="8"/>
        <v>21</v>
      </c>
      <c r="BB17" s="41">
        <f t="shared" si="9"/>
        <v>19.25</v>
      </c>
      <c r="BC17" s="98">
        <f t="shared" si="2"/>
        <v>60.423809523809524</v>
      </c>
      <c r="BD17" s="57"/>
      <c r="BE17" s="57"/>
      <c r="BF17" s="57"/>
      <c r="BG17" s="7">
        <v>22</v>
      </c>
      <c r="BJ17" s="43"/>
    </row>
    <row r="18" spans="1:62" ht="15.75" thickBot="1">
      <c r="A18" s="71">
        <v>13</v>
      </c>
      <c r="B18" s="81" t="s">
        <v>64</v>
      </c>
      <c r="C18" s="81" t="s">
        <v>65</v>
      </c>
      <c r="D18" s="81" t="s">
        <v>66</v>
      </c>
      <c r="E18" s="81" t="s">
        <v>67</v>
      </c>
      <c r="F18" s="82" t="s">
        <v>68</v>
      </c>
      <c r="G18" s="74">
        <v>10</v>
      </c>
      <c r="H18" s="75">
        <v>8</v>
      </c>
      <c r="I18" s="75">
        <v>1</v>
      </c>
      <c r="J18" s="76">
        <v>1</v>
      </c>
      <c r="K18" s="75">
        <v>0</v>
      </c>
      <c r="L18" s="75"/>
      <c r="M18" s="77"/>
      <c r="N18" s="75"/>
      <c r="O18" s="77"/>
      <c r="P18" s="75"/>
      <c r="Q18" s="75"/>
      <c r="R18" s="77">
        <f t="shared" si="3"/>
        <v>20</v>
      </c>
      <c r="S18" s="79">
        <f t="shared" si="4"/>
        <v>3.8095238095238093</v>
      </c>
      <c r="T18" s="76"/>
      <c r="U18" s="41">
        <f t="shared" si="5"/>
        <v>3.8095238095238093</v>
      </c>
      <c r="V18" s="23">
        <v>3</v>
      </c>
      <c r="W18" s="23"/>
      <c r="X18" s="23"/>
      <c r="Y18" s="23">
        <v>4</v>
      </c>
      <c r="Z18" s="23"/>
      <c r="AA18" s="23"/>
      <c r="AB18" s="23"/>
      <c r="AC18" s="23"/>
      <c r="AD18" s="24"/>
      <c r="AE18" s="25">
        <v>17</v>
      </c>
      <c r="AF18" s="25"/>
      <c r="AG18" s="25"/>
      <c r="AH18" s="26">
        <f t="shared" si="6"/>
        <v>24</v>
      </c>
      <c r="AI18" s="40">
        <f t="shared" si="7"/>
        <v>6</v>
      </c>
      <c r="AJ18" s="27">
        <v>11</v>
      </c>
      <c r="AK18" s="28">
        <v>8</v>
      </c>
      <c r="AL18" s="28">
        <v>3</v>
      </c>
      <c r="AM18" s="28"/>
      <c r="AN18" s="29">
        <f t="shared" si="0"/>
        <v>22</v>
      </c>
      <c r="AO18" s="50">
        <f t="shared" si="1"/>
        <v>12.1</v>
      </c>
      <c r="AP18" s="52">
        <v>6</v>
      </c>
      <c r="AQ18" s="52">
        <v>5</v>
      </c>
      <c r="AR18" s="52">
        <v>7</v>
      </c>
      <c r="AS18" s="52">
        <v>3</v>
      </c>
      <c r="AT18" s="52">
        <v>4</v>
      </c>
      <c r="AU18" s="91">
        <f t="shared" si="10"/>
        <v>25</v>
      </c>
      <c r="AV18" s="94">
        <v>14.4</v>
      </c>
      <c r="AW18" s="92"/>
      <c r="AX18" s="53">
        <v>9</v>
      </c>
      <c r="AY18" s="53">
        <v>1</v>
      </c>
      <c r="AZ18" s="53">
        <v>5</v>
      </c>
      <c r="BA18" s="53">
        <f t="shared" si="8"/>
        <v>15</v>
      </c>
      <c r="BB18" s="41">
        <f t="shared" si="9"/>
        <v>13.75</v>
      </c>
      <c r="BC18" s="98">
        <f t="shared" si="2"/>
        <v>50.05952380952381</v>
      </c>
      <c r="BD18" s="57"/>
      <c r="BE18" s="57">
        <v>17</v>
      </c>
      <c r="BF18" s="57">
        <f t="shared" ref="BF18:BF80" si="13">+BE18*$BF$5/$BE$5</f>
        <v>14.384615384615385</v>
      </c>
      <c r="BG18" s="7">
        <v>22</v>
      </c>
      <c r="BJ18" s="43"/>
    </row>
    <row r="19" spans="1:62" ht="15.75" thickBot="1">
      <c r="A19" s="80">
        <v>14</v>
      </c>
      <c r="B19" s="81" t="s">
        <v>69</v>
      </c>
      <c r="C19" s="81" t="s">
        <v>65</v>
      </c>
      <c r="D19" s="81" t="s">
        <v>70</v>
      </c>
      <c r="E19" s="81" t="s">
        <v>71</v>
      </c>
      <c r="F19" s="82" t="s">
        <v>72</v>
      </c>
      <c r="G19" s="74"/>
      <c r="H19" s="75"/>
      <c r="I19" s="75">
        <v>3</v>
      </c>
      <c r="J19" s="76"/>
      <c r="K19" s="75"/>
      <c r="L19" s="75">
        <v>3</v>
      </c>
      <c r="M19" s="77">
        <v>3</v>
      </c>
      <c r="N19" s="75"/>
      <c r="O19" s="77">
        <v>3</v>
      </c>
      <c r="P19" s="75">
        <v>3</v>
      </c>
      <c r="Q19" s="75">
        <v>3</v>
      </c>
      <c r="R19" s="77">
        <f t="shared" si="3"/>
        <v>18</v>
      </c>
      <c r="S19" s="79">
        <f t="shared" si="4"/>
        <v>3.4285714285714284</v>
      </c>
      <c r="T19" s="76"/>
      <c r="U19" s="41">
        <f t="shared" si="5"/>
        <v>3.4285714285714284</v>
      </c>
      <c r="V19" s="23">
        <v>3</v>
      </c>
      <c r="W19" s="23"/>
      <c r="X19" s="23"/>
      <c r="Y19" s="23">
        <v>7</v>
      </c>
      <c r="Z19" s="23"/>
      <c r="AA19" s="23">
        <v>2</v>
      </c>
      <c r="AB19" s="23"/>
      <c r="AC19" s="23"/>
      <c r="AD19" s="24">
        <v>12</v>
      </c>
      <c r="AE19" s="25">
        <v>16</v>
      </c>
      <c r="AF19" s="25">
        <v>1</v>
      </c>
      <c r="AG19" s="25"/>
      <c r="AH19" s="26">
        <f t="shared" si="6"/>
        <v>41</v>
      </c>
      <c r="AI19" s="40">
        <f t="shared" si="7"/>
        <v>10.25</v>
      </c>
      <c r="AJ19" s="27">
        <v>8</v>
      </c>
      <c r="AK19" s="28">
        <v>12</v>
      </c>
      <c r="AL19" s="28">
        <v>9</v>
      </c>
      <c r="AM19" s="28"/>
      <c r="AN19" s="29">
        <f t="shared" si="0"/>
        <v>29</v>
      </c>
      <c r="AO19" s="50">
        <f t="shared" si="1"/>
        <v>15.95</v>
      </c>
      <c r="AP19" s="52">
        <v>6</v>
      </c>
      <c r="AQ19" s="52">
        <v>5</v>
      </c>
      <c r="AR19" s="52">
        <v>10</v>
      </c>
      <c r="AS19" s="52">
        <v>4</v>
      </c>
      <c r="AT19" s="52"/>
      <c r="AU19" s="91">
        <f t="shared" si="10"/>
        <v>25</v>
      </c>
      <c r="AV19" s="93">
        <f t="shared" si="11"/>
        <v>10.576923076923077</v>
      </c>
      <c r="AW19" s="92">
        <v>5</v>
      </c>
      <c r="AX19" s="53">
        <v>9</v>
      </c>
      <c r="AY19" s="53">
        <v>3</v>
      </c>
      <c r="AZ19" s="53">
        <v>2</v>
      </c>
      <c r="BA19" s="53">
        <f t="shared" si="8"/>
        <v>19</v>
      </c>
      <c r="BB19" s="41">
        <f t="shared" si="9"/>
        <v>17.416666666666668</v>
      </c>
      <c r="BC19" s="98">
        <f t="shared" si="2"/>
        <v>57.622161172161171</v>
      </c>
      <c r="BD19" s="57"/>
      <c r="BE19" s="57"/>
      <c r="BF19" s="57"/>
      <c r="BG19" s="7">
        <v>22</v>
      </c>
      <c r="BJ19" s="43"/>
    </row>
    <row r="20" spans="1:62" ht="15.75" thickBot="1">
      <c r="A20" s="71">
        <v>15</v>
      </c>
      <c r="B20" s="81" t="s">
        <v>73</v>
      </c>
      <c r="C20" s="81" t="s">
        <v>74</v>
      </c>
      <c r="D20" s="81" t="s">
        <v>75</v>
      </c>
      <c r="E20" s="81" t="s">
        <v>76</v>
      </c>
      <c r="F20" s="82" t="s">
        <v>77</v>
      </c>
      <c r="G20" s="74">
        <v>7</v>
      </c>
      <c r="H20" s="75"/>
      <c r="I20" s="75">
        <v>3</v>
      </c>
      <c r="J20" s="76">
        <v>3</v>
      </c>
      <c r="K20" s="75"/>
      <c r="L20" s="75">
        <v>3</v>
      </c>
      <c r="M20" s="77"/>
      <c r="N20" s="75"/>
      <c r="O20" s="77"/>
      <c r="P20" s="75"/>
      <c r="Q20" s="75"/>
      <c r="R20" s="77">
        <f t="shared" si="3"/>
        <v>16</v>
      </c>
      <c r="S20" s="79">
        <f t="shared" si="4"/>
        <v>3.0476190476190474</v>
      </c>
      <c r="T20" s="76">
        <v>5</v>
      </c>
      <c r="U20" s="41">
        <f t="shared" si="5"/>
        <v>8.0476190476190474</v>
      </c>
      <c r="V20" s="23">
        <v>3</v>
      </c>
      <c r="W20" s="23"/>
      <c r="X20" s="23">
        <v>3</v>
      </c>
      <c r="Y20" s="23"/>
      <c r="Z20" s="23"/>
      <c r="AA20" s="23">
        <v>2</v>
      </c>
      <c r="AB20" s="23"/>
      <c r="AC20" s="23"/>
      <c r="AD20" s="24"/>
      <c r="AE20" s="25">
        <v>5</v>
      </c>
      <c r="AF20" s="25"/>
      <c r="AG20" s="25"/>
      <c r="AH20" s="26">
        <f t="shared" si="6"/>
        <v>13</v>
      </c>
      <c r="AI20" s="40">
        <f t="shared" si="7"/>
        <v>3.25</v>
      </c>
      <c r="AJ20" s="27">
        <v>12</v>
      </c>
      <c r="AK20" s="28">
        <v>6</v>
      </c>
      <c r="AL20" s="28">
        <v>11</v>
      </c>
      <c r="AM20" s="28"/>
      <c r="AN20" s="29">
        <f t="shared" si="0"/>
        <v>29</v>
      </c>
      <c r="AO20" s="50">
        <f t="shared" si="1"/>
        <v>15.95</v>
      </c>
      <c r="AP20" s="52"/>
      <c r="AQ20" s="52">
        <v>2.5</v>
      </c>
      <c r="AR20" s="52">
        <v>8</v>
      </c>
      <c r="AS20" s="52">
        <v>0</v>
      </c>
      <c r="AT20" s="52"/>
      <c r="AU20" s="91">
        <f t="shared" si="10"/>
        <v>10.5</v>
      </c>
      <c r="AV20" s="93">
        <f t="shared" si="11"/>
        <v>4.4423076923076925</v>
      </c>
      <c r="AW20" s="92"/>
      <c r="AX20" s="53">
        <v>9</v>
      </c>
      <c r="AY20" s="53">
        <v>2</v>
      </c>
      <c r="AZ20" s="53">
        <v>2</v>
      </c>
      <c r="BA20" s="53">
        <f t="shared" si="8"/>
        <v>13</v>
      </c>
      <c r="BB20" s="41">
        <f t="shared" si="9"/>
        <v>11.916666666666666</v>
      </c>
      <c r="BC20" s="98">
        <f t="shared" si="2"/>
        <v>43.606593406593404</v>
      </c>
      <c r="BD20" s="57"/>
      <c r="BE20" s="57">
        <v>2</v>
      </c>
      <c r="BF20" s="57">
        <f t="shared" si="13"/>
        <v>1.6923076923076923</v>
      </c>
      <c r="BG20" s="7">
        <v>22</v>
      </c>
      <c r="BJ20" s="43"/>
    </row>
    <row r="21" spans="1:62" ht="15.75" thickBot="1">
      <c r="A21" s="80">
        <v>16</v>
      </c>
      <c r="B21" s="81" t="s">
        <v>78</v>
      </c>
      <c r="C21" s="81" t="s">
        <v>79</v>
      </c>
      <c r="D21" s="81" t="s">
        <v>80</v>
      </c>
      <c r="E21" s="81" t="s">
        <v>81</v>
      </c>
      <c r="F21" s="82" t="s">
        <v>82</v>
      </c>
      <c r="G21" s="74"/>
      <c r="H21" s="75"/>
      <c r="I21" s="75">
        <v>3</v>
      </c>
      <c r="J21" s="76">
        <v>3</v>
      </c>
      <c r="K21" s="75">
        <v>0</v>
      </c>
      <c r="L21" s="75"/>
      <c r="M21" s="77"/>
      <c r="N21" s="75"/>
      <c r="O21" s="77"/>
      <c r="P21" s="75"/>
      <c r="Q21" s="75"/>
      <c r="R21" s="77">
        <f t="shared" si="3"/>
        <v>6</v>
      </c>
      <c r="S21" s="79">
        <f t="shared" si="4"/>
        <v>1.1428571428571428</v>
      </c>
      <c r="T21" s="76"/>
      <c r="U21" s="41">
        <f t="shared" si="5"/>
        <v>1.1428571428571428</v>
      </c>
      <c r="V21" s="23"/>
      <c r="W21" s="23"/>
      <c r="X21" s="23">
        <v>1</v>
      </c>
      <c r="Y21" s="23"/>
      <c r="Z21" s="23"/>
      <c r="AA21" s="23"/>
      <c r="AB21" s="23"/>
      <c r="AC21" s="23"/>
      <c r="AD21" s="24"/>
      <c r="AE21" s="25"/>
      <c r="AF21" s="25"/>
      <c r="AG21" s="25"/>
      <c r="AH21" s="26">
        <f t="shared" si="6"/>
        <v>1</v>
      </c>
      <c r="AI21" s="40">
        <f t="shared" si="7"/>
        <v>0.25</v>
      </c>
      <c r="AJ21" s="27">
        <v>11</v>
      </c>
      <c r="AK21" s="28">
        <v>6</v>
      </c>
      <c r="AL21" s="28">
        <v>8</v>
      </c>
      <c r="AM21" s="28"/>
      <c r="AN21" s="29">
        <f t="shared" si="0"/>
        <v>25</v>
      </c>
      <c r="AO21" s="50">
        <f t="shared" si="1"/>
        <v>13.75</v>
      </c>
      <c r="AP21" s="52"/>
      <c r="AQ21" s="52"/>
      <c r="AR21" s="52"/>
      <c r="AS21" s="52"/>
      <c r="AT21" s="52"/>
      <c r="AU21" s="91">
        <f t="shared" si="10"/>
        <v>0</v>
      </c>
      <c r="AV21" s="93">
        <f t="shared" si="11"/>
        <v>0</v>
      </c>
      <c r="AW21" s="92"/>
      <c r="AX21" s="53"/>
      <c r="AY21" s="53"/>
      <c r="AZ21" s="53"/>
      <c r="BA21" s="53">
        <f t="shared" si="8"/>
        <v>0</v>
      </c>
      <c r="BB21" s="41">
        <f t="shared" si="9"/>
        <v>0</v>
      </c>
      <c r="BC21" s="98">
        <f t="shared" si="2"/>
        <v>15.142857142857142</v>
      </c>
      <c r="BD21" s="57"/>
      <c r="BE21" s="57"/>
      <c r="BF21" s="57"/>
      <c r="BG21" s="7">
        <v>22</v>
      </c>
      <c r="BJ21" s="43">
        <f t="shared" si="12"/>
        <v>37.142857142857139</v>
      </c>
    </row>
    <row r="22" spans="1:62" ht="15.75" thickBot="1">
      <c r="A22" s="71">
        <v>17</v>
      </c>
      <c r="B22" s="81" t="s">
        <v>83</v>
      </c>
      <c r="C22" s="81" t="s">
        <v>84</v>
      </c>
      <c r="D22" s="81" t="s">
        <v>85</v>
      </c>
      <c r="E22" s="81" t="s">
        <v>86</v>
      </c>
      <c r="F22" s="82" t="s">
        <v>87</v>
      </c>
      <c r="G22" s="74"/>
      <c r="H22" s="75"/>
      <c r="I22" s="75">
        <v>2</v>
      </c>
      <c r="J22" s="76">
        <v>2</v>
      </c>
      <c r="K22" s="75">
        <v>0</v>
      </c>
      <c r="L22" s="75"/>
      <c r="M22" s="77"/>
      <c r="N22" s="75"/>
      <c r="O22" s="77"/>
      <c r="P22" s="75"/>
      <c r="Q22" s="75"/>
      <c r="R22" s="77">
        <f t="shared" si="3"/>
        <v>4</v>
      </c>
      <c r="S22" s="79">
        <f t="shared" si="4"/>
        <v>0.76190476190476186</v>
      </c>
      <c r="T22" s="76"/>
      <c r="U22" s="41">
        <f t="shared" si="5"/>
        <v>0.76190476190476186</v>
      </c>
      <c r="V22" s="23"/>
      <c r="W22" s="23"/>
      <c r="X22" s="23">
        <v>1</v>
      </c>
      <c r="Y22" s="23"/>
      <c r="Z22" s="23"/>
      <c r="AA22" s="23"/>
      <c r="AB22" s="23"/>
      <c r="AC22" s="23"/>
      <c r="AD22" s="24">
        <v>3</v>
      </c>
      <c r="AE22" s="25">
        <v>3</v>
      </c>
      <c r="AF22" s="25">
        <v>2</v>
      </c>
      <c r="AG22" s="25"/>
      <c r="AH22" s="26">
        <f t="shared" si="6"/>
        <v>9</v>
      </c>
      <c r="AI22" s="40">
        <f t="shared" si="7"/>
        <v>2.25</v>
      </c>
      <c r="AJ22" s="27"/>
      <c r="AK22" s="28">
        <v>11</v>
      </c>
      <c r="AL22" s="28">
        <v>6.5</v>
      </c>
      <c r="AM22" s="28"/>
      <c r="AN22" s="29">
        <f t="shared" si="0"/>
        <v>17.5</v>
      </c>
      <c r="AO22" s="50">
        <f t="shared" si="1"/>
        <v>9.625</v>
      </c>
      <c r="AP22" s="52">
        <v>6</v>
      </c>
      <c r="AQ22" s="52"/>
      <c r="AR22" s="52"/>
      <c r="AS22" s="52"/>
      <c r="AT22" s="52">
        <v>15</v>
      </c>
      <c r="AU22" s="91">
        <f t="shared" si="10"/>
        <v>21</v>
      </c>
      <c r="AV22" s="93">
        <f t="shared" si="11"/>
        <v>8.884615384615385</v>
      </c>
      <c r="AW22" s="92">
        <v>5</v>
      </c>
      <c r="AX22" s="53">
        <v>9</v>
      </c>
      <c r="AY22" s="53"/>
      <c r="AZ22" s="53"/>
      <c r="BA22" s="53">
        <f t="shared" si="8"/>
        <v>14</v>
      </c>
      <c r="BB22" s="41">
        <f t="shared" si="9"/>
        <v>12.833333333333334</v>
      </c>
      <c r="BC22" s="98">
        <f t="shared" si="2"/>
        <v>34.354853479853475</v>
      </c>
      <c r="BD22" s="57"/>
      <c r="BE22" s="57"/>
      <c r="BF22" s="57"/>
      <c r="BG22" s="7">
        <v>22</v>
      </c>
      <c r="BJ22" s="43"/>
    </row>
    <row r="23" spans="1:62" ht="15.75" thickBot="1">
      <c r="A23" s="80">
        <v>18</v>
      </c>
      <c r="B23" s="81" t="s">
        <v>88</v>
      </c>
      <c r="C23" s="81" t="s">
        <v>89</v>
      </c>
      <c r="D23" s="81" t="s">
        <v>90</v>
      </c>
      <c r="E23" s="81" t="s">
        <v>91</v>
      </c>
      <c r="F23" s="82" t="s">
        <v>92</v>
      </c>
      <c r="G23" s="74"/>
      <c r="H23" s="75"/>
      <c r="I23" s="75">
        <v>5</v>
      </c>
      <c r="J23" s="76">
        <v>3</v>
      </c>
      <c r="K23" s="75"/>
      <c r="L23" s="75"/>
      <c r="M23" s="77"/>
      <c r="N23" s="75"/>
      <c r="O23" s="77">
        <v>3</v>
      </c>
      <c r="P23" s="75">
        <v>3</v>
      </c>
      <c r="Q23" s="75"/>
      <c r="R23" s="77">
        <f t="shared" si="3"/>
        <v>14</v>
      </c>
      <c r="S23" s="79">
        <f t="shared" si="4"/>
        <v>2.6666666666666665</v>
      </c>
      <c r="T23" s="76">
        <v>8</v>
      </c>
      <c r="U23" s="41">
        <f t="shared" si="5"/>
        <v>10.666666666666666</v>
      </c>
      <c r="V23" s="23">
        <v>1</v>
      </c>
      <c r="W23" s="23"/>
      <c r="X23" s="23">
        <v>1</v>
      </c>
      <c r="Y23" s="23">
        <v>7</v>
      </c>
      <c r="Z23" s="23"/>
      <c r="AA23" s="23"/>
      <c r="AB23" s="23"/>
      <c r="AC23" s="23"/>
      <c r="AD23" s="24"/>
      <c r="AE23" s="25">
        <v>10</v>
      </c>
      <c r="AF23" s="25">
        <v>2</v>
      </c>
      <c r="AG23" s="25"/>
      <c r="AH23" s="26">
        <f t="shared" si="6"/>
        <v>21</v>
      </c>
      <c r="AI23" s="40">
        <f t="shared" si="7"/>
        <v>5.25</v>
      </c>
      <c r="AJ23" s="27"/>
      <c r="AK23" s="28">
        <v>9</v>
      </c>
      <c r="AL23" s="28">
        <v>8.5</v>
      </c>
      <c r="AM23" s="28"/>
      <c r="AN23" s="29">
        <f t="shared" si="0"/>
        <v>17.5</v>
      </c>
      <c r="AO23" s="50">
        <f t="shared" si="1"/>
        <v>9.625</v>
      </c>
      <c r="AP23" s="52">
        <v>6</v>
      </c>
      <c r="AQ23" s="52"/>
      <c r="AR23" s="52">
        <v>2</v>
      </c>
      <c r="AS23" s="52"/>
      <c r="AT23" s="52">
        <v>0</v>
      </c>
      <c r="AU23" s="91">
        <f t="shared" si="10"/>
        <v>8</v>
      </c>
      <c r="AV23" s="93">
        <f t="shared" si="11"/>
        <v>3.3846153846153846</v>
      </c>
      <c r="AW23" s="92">
        <v>3</v>
      </c>
      <c r="AX23" s="53">
        <v>6</v>
      </c>
      <c r="AY23" s="53"/>
      <c r="AZ23" s="53"/>
      <c r="BA23" s="53">
        <f t="shared" si="8"/>
        <v>9</v>
      </c>
      <c r="BB23" s="41">
        <f t="shared" si="9"/>
        <v>8.25</v>
      </c>
      <c r="BC23" s="98">
        <f t="shared" si="2"/>
        <v>37.176282051282051</v>
      </c>
      <c r="BD23" s="57"/>
      <c r="BE23" s="57">
        <v>5</v>
      </c>
      <c r="BF23" s="57">
        <f t="shared" si="13"/>
        <v>4.2307692307692308</v>
      </c>
      <c r="BG23" s="7">
        <v>22</v>
      </c>
      <c r="BJ23" s="43"/>
    </row>
    <row r="24" spans="1:62" ht="15.75" thickBot="1">
      <c r="A24" s="71">
        <v>19</v>
      </c>
      <c r="B24" s="81" t="s">
        <v>93</v>
      </c>
      <c r="C24" s="81" t="s">
        <v>94</v>
      </c>
      <c r="D24" s="81" t="s">
        <v>80</v>
      </c>
      <c r="E24" s="81" t="s">
        <v>95</v>
      </c>
      <c r="F24" s="82" t="s">
        <v>96</v>
      </c>
      <c r="G24" s="74"/>
      <c r="H24" s="75"/>
      <c r="I24" s="75">
        <v>2</v>
      </c>
      <c r="J24" s="76">
        <v>2</v>
      </c>
      <c r="K24" s="75">
        <v>3</v>
      </c>
      <c r="L24" s="75"/>
      <c r="M24" s="77"/>
      <c r="N24" s="75"/>
      <c r="O24" s="77"/>
      <c r="P24" s="75"/>
      <c r="Q24" s="75"/>
      <c r="R24" s="77">
        <f t="shared" si="3"/>
        <v>7</v>
      </c>
      <c r="S24" s="79">
        <f t="shared" si="4"/>
        <v>1.3333333333333333</v>
      </c>
      <c r="T24" s="76"/>
      <c r="U24" s="41">
        <f t="shared" si="5"/>
        <v>1.3333333333333333</v>
      </c>
      <c r="V24" s="23">
        <v>3</v>
      </c>
      <c r="W24" s="23"/>
      <c r="X24" s="23">
        <v>1</v>
      </c>
      <c r="Y24" s="23">
        <v>2</v>
      </c>
      <c r="Z24" s="23"/>
      <c r="AA24" s="23"/>
      <c r="AB24" s="23"/>
      <c r="AC24" s="23"/>
      <c r="AD24" s="24"/>
      <c r="AE24" s="25"/>
      <c r="AF24" s="25"/>
      <c r="AG24" s="25"/>
      <c r="AH24" s="26">
        <f t="shared" si="6"/>
        <v>6</v>
      </c>
      <c r="AI24" s="40">
        <f t="shared" si="7"/>
        <v>1.5</v>
      </c>
      <c r="AJ24" s="27">
        <f>3+2</f>
        <v>5</v>
      </c>
      <c r="AK24" s="28">
        <v>10</v>
      </c>
      <c r="AL24" s="28">
        <v>6</v>
      </c>
      <c r="AM24" s="28"/>
      <c r="AN24" s="29">
        <f t="shared" si="0"/>
        <v>21</v>
      </c>
      <c r="AO24" s="50">
        <f t="shared" si="1"/>
        <v>11.55</v>
      </c>
      <c r="AP24" s="52">
        <v>6</v>
      </c>
      <c r="AQ24" s="52">
        <v>5</v>
      </c>
      <c r="AR24" s="52">
        <v>13</v>
      </c>
      <c r="AS24" s="52"/>
      <c r="AT24" s="52"/>
      <c r="AU24" s="91">
        <f t="shared" si="10"/>
        <v>24</v>
      </c>
      <c r="AV24" s="93">
        <f t="shared" si="11"/>
        <v>10.153846153846153</v>
      </c>
      <c r="AW24" s="92"/>
      <c r="AX24" s="53"/>
      <c r="AY24" s="53"/>
      <c r="AZ24" s="53">
        <v>1</v>
      </c>
      <c r="BA24" s="53">
        <f t="shared" si="8"/>
        <v>1</v>
      </c>
      <c r="BB24" s="41">
        <f t="shared" si="9"/>
        <v>0.91666666666666663</v>
      </c>
      <c r="BC24" s="98">
        <f t="shared" si="2"/>
        <v>25.453846153846154</v>
      </c>
      <c r="BD24" s="57"/>
      <c r="BE24" s="57"/>
      <c r="BF24" s="57"/>
      <c r="BG24" s="7">
        <v>22</v>
      </c>
      <c r="BJ24" s="43">
        <f t="shared" si="12"/>
        <v>47.453846153846158</v>
      </c>
    </row>
    <row r="25" spans="1:62" ht="15.75" thickBot="1">
      <c r="A25" s="80">
        <v>20</v>
      </c>
      <c r="B25" s="81" t="s">
        <v>97</v>
      </c>
      <c r="C25" s="81" t="s">
        <v>98</v>
      </c>
      <c r="D25" s="81" t="s">
        <v>99</v>
      </c>
      <c r="E25" s="81" t="s">
        <v>100</v>
      </c>
      <c r="F25" s="82" t="s">
        <v>101</v>
      </c>
      <c r="G25" s="74">
        <v>10</v>
      </c>
      <c r="H25" s="75">
        <v>7</v>
      </c>
      <c r="I25" s="75">
        <v>3</v>
      </c>
      <c r="J25" s="76">
        <v>3</v>
      </c>
      <c r="K25" s="75">
        <v>3</v>
      </c>
      <c r="L25" s="75">
        <v>3</v>
      </c>
      <c r="M25" s="77">
        <v>3</v>
      </c>
      <c r="N25" s="75"/>
      <c r="O25" s="77">
        <v>3</v>
      </c>
      <c r="P25" s="75">
        <v>3</v>
      </c>
      <c r="Q25" s="75">
        <v>3</v>
      </c>
      <c r="R25" s="77">
        <f t="shared" si="3"/>
        <v>41</v>
      </c>
      <c r="S25" s="79">
        <f t="shared" si="4"/>
        <v>7.8095238095238093</v>
      </c>
      <c r="T25" s="76"/>
      <c r="U25" s="41">
        <f t="shared" si="5"/>
        <v>7.8095238095238093</v>
      </c>
      <c r="V25" s="23">
        <v>4</v>
      </c>
      <c r="W25" s="23"/>
      <c r="X25" s="23"/>
      <c r="Y25" s="23">
        <v>7</v>
      </c>
      <c r="Z25" s="23"/>
      <c r="AA25" s="23">
        <v>1</v>
      </c>
      <c r="AB25" s="23"/>
      <c r="AC25" s="23">
        <v>1</v>
      </c>
      <c r="AD25" s="24">
        <v>12</v>
      </c>
      <c r="AE25" s="25">
        <v>18</v>
      </c>
      <c r="AF25" s="25"/>
      <c r="AG25" s="25"/>
      <c r="AH25" s="26">
        <f t="shared" si="6"/>
        <v>43</v>
      </c>
      <c r="AI25" s="40">
        <f t="shared" si="7"/>
        <v>10.75</v>
      </c>
      <c r="AJ25" s="27">
        <v>11</v>
      </c>
      <c r="AK25" s="28">
        <v>10</v>
      </c>
      <c r="AL25" s="28">
        <v>8.5</v>
      </c>
      <c r="AM25" s="28"/>
      <c r="AN25" s="29">
        <f t="shared" si="0"/>
        <v>29.5</v>
      </c>
      <c r="AO25" s="50">
        <f t="shared" si="1"/>
        <v>16.225000000000001</v>
      </c>
      <c r="AP25" s="52">
        <v>6</v>
      </c>
      <c r="AQ25" s="52">
        <v>5</v>
      </c>
      <c r="AR25" s="52">
        <v>10</v>
      </c>
      <c r="AS25" s="52">
        <v>7</v>
      </c>
      <c r="AT25" s="52"/>
      <c r="AU25" s="91">
        <f t="shared" si="10"/>
        <v>28</v>
      </c>
      <c r="AV25" s="93">
        <f t="shared" si="11"/>
        <v>11.846153846153847</v>
      </c>
      <c r="AW25" s="92">
        <v>5</v>
      </c>
      <c r="AX25" s="53">
        <v>6</v>
      </c>
      <c r="AY25" s="53">
        <v>2.5</v>
      </c>
      <c r="AZ25" s="53">
        <v>1</v>
      </c>
      <c r="BA25" s="53">
        <f t="shared" si="8"/>
        <v>14.5</v>
      </c>
      <c r="BB25" s="41">
        <f t="shared" si="9"/>
        <v>13.291666666666666</v>
      </c>
      <c r="BC25" s="98">
        <f t="shared" si="2"/>
        <v>59.922344322344323</v>
      </c>
      <c r="BD25" s="57"/>
      <c r="BE25" s="57"/>
      <c r="BF25" s="57"/>
      <c r="BG25" s="7">
        <v>22</v>
      </c>
      <c r="BJ25" s="43"/>
    </row>
    <row r="26" spans="1:62" ht="15.75" thickBot="1">
      <c r="A26" s="71">
        <v>21</v>
      </c>
      <c r="B26" s="81" t="s">
        <v>102</v>
      </c>
      <c r="C26" s="81" t="s">
        <v>103</v>
      </c>
      <c r="D26" s="81" t="s">
        <v>104</v>
      </c>
      <c r="E26" s="81" t="s">
        <v>105</v>
      </c>
      <c r="F26" s="82" t="s">
        <v>106</v>
      </c>
      <c r="G26" s="74">
        <v>7</v>
      </c>
      <c r="H26" s="75">
        <v>3</v>
      </c>
      <c r="I26" s="75">
        <v>3</v>
      </c>
      <c r="J26" s="76">
        <v>3</v>
      </c>
      <c r="K26" s="75">
        <v>3</v>
      </c>
      <c r="L26" s="75"/>
      <c r="M26" s="77"/>
      <c r="N26" s="75"/>
      <c r="O26" s="77"/>
      <c r="P26" s="75"/>
      <c r="Q26" s="75"/>
      <c r="R26" s="77">
        <f t="shared" si="3"/>
        <v>19</v>
      </c>
      <c r="S26" s="79">
        <f t="shared" si="4"/>
        <v>3.6190476190476191</v>
      </c>
      <c r="T26" s="76"/>
      <c r="U26" s="41">
        <f t="shared" si="5"/>
        <v>3.6190476190476191</v>
      </c>
      <c r="V26" s="23"/>
      <c r="W26" s="23"/>
      <c r="X26" s="23"/>
      <c r="Y26" s="23">
        <v>4</v>
      </c>
      <c r="Z26" s="23"/>
      <c r="AA26" s="23"/>
      <c r="AB26" s="23"/>
      <c r="AC26" s="23">
        <v>1</v>
      </c>
      <c r="AD26" s="24"/>
      <c r="AE26" s="25">
        <v>11</v>
      </c>
      <c r="AF26" s="25"/>
      <c r="AG26" s="25"/>
      <c r="AH26" s="26">
        <f t="shared" si="6"/>
        <v>16</v>
      </c>
      <c r="AI26" s="40">
        <f t="shared" si="7"/>
        <v>4</v>
      </c>
      <c r="AJ26" s="27">
        <v>11</v>
      </c>
      <c r="AK26" s="28">
        <v>12</v>
      </c>
      <c r="AL26" s="28">
        <v>5</v>
      </c>
      <c r="AM26" s="28"/>
      <c r="AN26" s="29">
        <f t="shared" si="0"/>
        <v>28</v>
      </c>
      <c r="AO26" s="50">
        <f t="shared" si="1"/>
        <v>15.4</v>
      </c>
      <c r="AP26" s="52">
        <v>6</v>
      </c>
      <c r="AQ26" s="52">
        <v>2.5</v>
      </c>
      <c r="AR26" s="52"/>
      <c r="AS26" s="52">
        <v>3</v>
      </c>
      <c r="AT26" s="52"/>
      <c r="AU26" s="91">
        <f t="shared" si="10"/>
        <v>11.5</v>
      </c>
      <c r="AV26" s="93">
        <f t="shared" si="11"/>
        <v>4.865384615384615</v>
      </c>
      <c r="AW26" s="92"/>
      <c r="AX26" s="53">
        <v>9</v>
      </c>
      <c r="AY26" s="53"/>
      <c r="AZ26" s="53">
        <v>1</v>
      </c>
      <c r="BA26" s="53">
        <f t="shared" si="8"/>
        <v>10</v>
      </c>
      <c r="BB26" s="41">
        <f t="shared" si="9"/>
        <v>9.1666666666666661</v>
      </c>
      <c r="BC26" s="98">
        <f t="shared" si="2"/>
        <v>37.051098901098904</v>
      </c>
      <c r="BD26" s="57"/>
      <c r="BE26" s="57">
        <v>8</v>
      </c>
      <c r="BF26" s="57">
        <f t="shared" si="13"/>
        <v>6.7692307692307692</v>
      </c>
      <c r="BG26" s="7">
        <v>22</v>
      </c>
      <c r="BJ26" s="43"/>
    </row>
    <row r="27" spans="1:62" ht="15.75" thickBot="1">
      <c r="A27" s="80">
        <v>22</v>
      </c>
      <c r="B27" s="81" t="s">
        <v>107</v>
      </c>
      <c r="C27" s="81" t="s">
        <v>108</v>
      </c>
      <c r="D27" s="81" t="s">
        <v>109</v>
      </c>
      <c r="E27" s="81" t="s">
        <v>110</v>
      </c>
      <c r="F27" s="82" t="s">
        <v>111</v>
      </c>
      <c r="G27" s="74">
        <v>7</v>
      </c>
      <c r="H27" s="75"/>
      <c r="I27" s="75">
        <v>5</v>
      </c>
      <c r="J27" s="76">
        <v>3</v>
      </c>
      <c r="K27" s="75">
        <v>5</v>
      </c>
      <c r="L27" s="75">
        <v>3</v>
      </c>
      <c r="M27" s="77">
        <v>3</v>
      </c>
      <c r="N27" s="75">
        <v>3</v>
      </c>
      <c r="O27" s="77">
        <v>3</v>
      </c>
      <c r="P27" s="75">
        <v>3</v>
      </c>
      <c r="Q27" s="75">
        <v>3</v>
      </c>
      <c r="R27" s="77">
        <f t="shared" si="3"/>
        <v>38</v>
      </c>
      <c r="S27" s="79">
        <f t="shared" si="4"/>
        <v>7.2380952380952381</v>
      </c>
      <c r="T27" s="76"/>
      <c r="U27" s="41">
        <f t="shared" si="5"/>
        <v>7.2380952380952381</v>
      </c>
      <c r="V27" s="23">
        <v>3</v>
      </c>
      <c r="W27" s="23"/>
      <c r="X27" s="23">
        <v>4</v>
      </c>
      <c r="Y27" s="23">
        <v>4</v>
      </c>
      <c r="Z27" s="23"/>
      <c r="AA27" s="23"/>
      <c r="AB27" s="23"/>
      <c r="AC27" s="23"/>
      <c r="AD27" s="24"/>
      <c r="AE27" s="25">
        <v>20</v>
      </c>
      <c r="AF27" s="25">
        <v>1</v>
      </c>
      <c r="AG27" s="25"/>
      <c r="AH27" s="26">
        <f t="shared" si="6"/>
        <v>32</v>
      </c>
      <c r="AI27" s="40">
        <f t="shared" si="7"/>
        <v>8</v>
      </c>
      <c r="AJ27" s="27">
        <v>11</v>
      </c>
      <c r="AK27" s="28">
        <v>12</v>
      </c>
      <c r="AL27" s="28">
        <v>7</v>
      </c>
      <c r="AM27" s="28"/>
      <c r="AN27" s="29">
        <f t="shared" si="0"/>
        <v>30</v>
      </c>
      <c r="AO27" s="50">
        <f t="shared" si="1"/>
        <v>16.5</v>
      </c>
      <c r="AP27" s="52">
        <v>6</v>
      </c>
      <c r="AQ27" s="52">
        <v>5</v>
      </c>
      <c r="AR27" s="52">
        <v>5</v>
      </c>
      <c r="AS27" s="52">
        <v>3</v>
      </c>
      <c r="AT27" s="52">
        <v>15</v>
      </c>
      <c r="AU27" s="91">
        <f t="shared" si="10"/>
        <v>34</v>
      </c>
      <c r="AV27" s="93">
        <f t="shared" si="11"/>
        <v>14.384615384615385</v>
      </c>
      <c r="AW27" s="92">
        <v>5</v>
      </c>
      <c r="AX27" s="53">
        <v>9</v>
      </c>
      <c r="AY27" s="53">
        <v>2</v>
      </c>
      <c r="AZ27" s="53">
        <v>5</v>
      </c>
      <c r="BA27" s="53">
        <f t="shared" si="8"/>
        <v>21</v>
      </c>
      <c r="BB27" s="41">
        <f t="shared" si="9"/>
        <v>19.25</v>
      </c>
      <c r="BC27" s="98">
        <f t="shared" si="2"/>
        <v>65.372710622710628</v>
      </c>
      <c r="BD27" s="57"/>
      <c r="BE27" s="57"/>
      <c r="BF27" s="57"/>
      <c r="BG27" s="7">
        <v>22</v>
      </c>
      <c r="BJ27" s="43"/>
    </row>
    <row r="28" spans="1:62" ht="15.75" thickBot="1">
      <c r="A28" s="71">
        <v>23</v>
      </c>
      <c r="B28" s="81" t="s">
        <v>112</v>
      </c>
      <c r="C28" s="81" t="s">
        <v>113</v>
      </c>
      <c r="D28" s="81" t="s">
        <v>114</v>
      </c>
      <c r="E28" s="81" t="s">
        <v>115</v>
      </c>
      <c r="F28" s="82" t="s">
        <v>116</v>
      </c>
      <c r="G28" s="74"/>
      <c r="H28" s="75"/>
      <c r="I28" s="75"/>
      <c r="J28" s="76"/>
      <c r="K28" s="75"/>
      <c r="L28" s="75"/>
      <c r="M28" s="77"/>
      <c r="N28" s="75"/>
      <c r="O28" s="77"/>
      <c r="P28" s="75"/>
      <c r="Q28" s="75"/>
      <c r="R28" s="77">
        <f t="shared" si="3"/>
        <v>0</v>
      </c>
      <c r="S28" s="79">
        <f t="shared" si="4"/>
        <v>0</v>
      </c>
      <c r="T28" s="76"/>
      <c r="U28" s="41">
        <f t="shared" si="5"/>
        <v>0</v>
      </c>
      <c r="V28" s="23"/>
      <c r="W28" s="23"/>
      <c r="X28" s="23"/>
      <c r="Y28" s="23"/>
      <c r="Z28" s="23"/>
      <c r="AA28" s="23"/>
      <c r="AB28" s="23"/>
      <c r="AC28" s="23"/>
      <c r="AD28" s="24"/>
      <c r="AE28" s="25"/>
      <c r="AF28" s="25"/>
      <c r="AG28" s="25"/>
      <c r="AH28" s="26">
        <f t="shared" si="6"/>
        <v>0</v>
      </c>
      <c r="AI28" s="40">
        <f t="shared" si="7"/>
        <v>0</v>
      </c>
      <c r="AJ28" s="27"/>
      <c r="AK28" s="28"/>
      <c r="AL28" s="28"/>
      <c r="AM28" s="28"/>
      <c r="AN28" s="29">
        <f t="shared" si="0"/>
        <v>0</v>
      </c>
      <c r="AO28" s="50">
        <f t="shared" si="1"/>
        <v>0</v>
      </c>
      <c r="AP28" s="52"/>
      <c r="AQ28" s="52"/>
      <c r="AR28" s="52"/>
      <c r="AS28" s="52"/>
      <c r="AT28" s="52"/>
      <c r="AU28" s="91">
        <f t="shared" si="10"/>
        <v>0</v>
      </c>
      <c r="AV28" s="93">
        <f t="shared" si="11"/>
        <v>0</v>
      </c>
      <c r="AW28" s="92"/>
      <c r="AX28" s="53"/>
      <c r="AY28" s="53"/>
      <c r="AZ28" s="53"/>
      <c r="BA28" s="53">
        <f t="shared" si="8"/>
        <v>0</v>
      </c>
      <c r="BB28" s="41">
        <f t="shared" si="9"/>
        <v>0</v>
      </c>
      <c r="BC28" s="98">
        <f t="shared" si="2"/>
        <v>0</v>
      </c>
      <c r="BD28" s="57"/>
      <c r="BE28" s="57"/>
      <c r="BF28" s="57"/>
      <c r="BG28" s="7">
        <v>22</v>
      </c>
      <c r="BJ28" s="43">
        <f t="shared" si="12"/>
        <v>22</v>
      </c>
    </row>
    <row r="29" spans="1:62" ht="15.75" thickBot="1">
      <c r="A29" s="80">
        <v>24</v>
      </c>
      <c r="B29" s="81" t="s">
        <v>117</v>
      </c>
      <c r="C29" s="81" t="s">
        <v>118</v>
      </c>
      <c r="D29" s="81" t="s">
        <v>119</v>
      </c>
      <c r="E29" s="81" t="s">
        <v>120</v>
      </c>
      <c r="F29" s="82" t="s">
        <v>121</v>
      </c>
      <c r="G29" s="74"/>
      <c r="H29" s="75"/>
      <c r="I29" s="75"/>
      <c r="J29" s="76"/>
      <c r="K29" s="75"/>
      <c r="L29" s="75"/>
      <c r="M29" s="77"/>
      <c r="N29" s="75"/>
      <c r="O29" s="77"/>
      <c r="P29" s="75"/>
      <c r="Q29" s="75"/>
      <c r="R29" s="77">
        <f t="shared" si="3"/>
        <v>0</v>
      </c>
      <c r="S29" s="79">
        <f t="shared" si="4"/>
        <v>0</v>
      </c>
      <c r="T29" s="76"/>
      <c r="U29" s="41">
        <f t="shared" si="5"/>
        <v>0</v>
      </c>
      <c r="V29" s="23"/>
      <c r="W29" s="23"/>
      <c r="X29" s="23"/>
      <c r="Y29" s="23"/>
      <c r="Z29" s="23"/>
      <c r="AA29" s="23"/>
      <c r="AB29" s="23"/>
      <c r="AC29" s="23"/>
      <c r="AD29" s="24"/>
      <c r="AE29" s="25"/>
      <c r="AF29" s="25"/>
      <c r="AG29" s="25"/>
      <c r="AH29" s="26">
        <f t="shared" si="6"/>
        <v>0</v>
      </c>
      <c r="AI29" s="40">
        <f t="shared" si="7"/>
        <v>0</v>
      </c>
      <c r="AJ29" s="27"/>
      <c r="AK29" s="28"/>
      <c r="AL29" s="28"/>
      <c r="AM29" s="28"/>
      <c r="AN29" s="29">
        <f t="shared" si="0"/>
        <v>0</v>
      </c>
      <c r="AO29" s="50">
        <f t="shared" si="1"/>
        <v>0</v>
      </c>
      <c r="AP29" s="52"/>
      <c r="AQ29" s="52"/>
      <c r="AR29" s="52"/>
      <c r="AS29" s="52"/>
      <c r="AT29" s="52"/>
      <c r="AU29" s="91">
        <f t="shared" si="10"/>
        <v>0</v>
      </c>
      <c r="AV29" s="93">
        <f t="shared" si="11"/>
        <v>0</v>
      </c>
      <c r="AW29" s="92"/>
      <c r="AX29" s="53"/>
      <c r="AY29" s="53"/>
      <c r="AZ29" s="53"/>
      <c r="BA29" s="53">
        <f t="shared" si="8"/>
        <v>0</v>
      </c>
      <c r="BB29" s="41">
        <f t="shared" si="9"/>
        <v>0</v>
      </c>
      <c r="BC29" s="98">
        <f t="shared" si="2"/>
        <v>0</v>
      </c>
      <c r="BD29" s="57"/>
      <c r="BE29" s="57"/>
      <c r="BF29" s="57"/>
      <c r="BG29" s="7">
        <v>22</v>
      </c>
      <c r="BJ29" s="43">
        <f t="shared" si="12"/>
        <v>22</v>
      </c>
    </row>
    <row r="30" spans="1:62" ht="15.75" thickBot="1">
      <c r="A30" s="71">
        <v>25</v>
      </c>
      <c r="B30" s="81" t="s">
        <v>122</v>
      </c>
      <c r="C30" s="81" t="s">
        <v>123</v>
      </c>
      <c r="D30" s="81" t="s">
        <v>124</v>
      </c>
      <c r="E30" s="81" t="s">
        <v>105</v>
      </c>
      <c r="F30" s="82" t="s">
        <v>125</v>
      </c>
      <c r="G30" s="74">
        <v>8</v>
      </c>
      <c r="H30" s="75"/>
      <c r="I30" s="75">
        <v>3</v>
      </c>
      <c r="J30" s="76">
        <v>0</v>
      </c>
      <c r="K30" s="75">
        <v>0</v>
      </c>
      <c r="L30" s="75"/>
      <c r="M30" s="77"/>
      <c r="N30" s="75">
        <v>3</v>
      </c>
      <c r="O30" s="77">
        <v>3</v>
      </c>
      <c r="P30" s="75">
        <v>3</v>
      </c>
      <c r="Q30" s="75">
        <v>3</v>
      </c>
      <c r="R30" s="77">
        <f t="shared" si="3"/>
        <v>23</v>
      </c>
      <c r="S30" s="79">
        <f t="shared" si="4"/>
        <v>4.3809523809523814</v>
      </c>
      <c r="T30" s="76"/>
      <c r="U30" s="41">
        <f t="shared" si="5"/>
        <v>4.3809523809523814</v>
      </c>
      <c r="V30" s="23">
        <v>1</v>
      </c>
      <c r="W30" s="23"/>
      <c r="X30" s="23">
        <v>1</v>
      </c>
      <c r="Y30" s="23">
        <v>7</v>
      </c>
      <c r="Z30" s="23"/>
      <c r="AA30" s="23">
        <v>2</v>
      </c>
      <c r="AB30" s="23"/>
      <c r="AC30" s="23"/>
      <c r="AD30" s="24"/>
      <c r="AE30" s="25">
        <v>20</v>
      </c>
      <c r="AF30" s="25">
        <v>1</v>
      </c>
      <c r="AG30" s="25"/>
      <c r="AH30" s="26">
        <f t="shared" si="6"/>
        <v>32</v>
      </c>
      <c r="AI30" s="40">
        <f t="shared" si="7"/>
        <v>8</v>
      </c>
      <c r="AJ30" s="27">
        <v>12</v>
      </c>
      <c r="AK30" s="28">
        <v>7</v>
      </c>
      <c r="AL30" s="28">
        <v>11</v>
      </c>
      <c r="AM30" s="28"/>
      <c r="AN30" s="29">
        <f t="shared" si="0"/>
        <v>30</v>
      </c>
      <c r="AO30" s="50">
        <f t="shared" si="1"/>
        <v>16.5</v>
      </c>
      <c r="AP30" s="52">
        <v>6</v>
      </c>
      <c r="AQ30" s="52">
        <v>5</v>
      </c>
      <c r="AR30" s="52">
        <v>10</v>
      </c>
      <c r="AS30" s="52">
        <v>4.5</v>
      </c>
      <c r="AT30" s="52">
        <v>15</v>
      </c>
      <c r="AU30" s="91">
        <f t="shared" si="10"/>
        <v>40.5</v>
      </c>
      <c r="AV30" s="93">
        <f t="shared" si="11"/>
        <v>17.134615384615383</v>
      </c>
      <c r="AW30" s="92">
        <v>5</v>
      </c>
      <c r="AX30" s="53">
        <v>9</v>
      </c>
      <c r="AY30" s="53">
        <v>5</v>
      </c>
      <c r="AZ30" s="53">
        <v>5</v>
      </c>
      <c r="BA30" s="53">
        <f t="shared" si="8"/>
        <v>24</v>
      </c>
      <c r="BB30" s="41">
        <f t="shared" si="9"/>
        <v>22</v>
      </c>
      <c r="BC30" s="98">
        <f t="shared" si="2"/>
        <v>68.015567765567766</v>
      </c>
      <c r="BD30" s="57"/>
      <c r="BE30" s="57"/>
      <c r="BF30" s="57"/>
      <c r="BG30" s="7">
        <v>22</v>
      </c>
      <c r="BJ30" s="43"/>
    </row>
    <row r="31" spans="1:62" ht="15.75" thickBot="1">
      <c r="A31" s="80">
        <v>26</v>
      </c>
      <c r="B31" s="81" t="s">
        <v>126</v>
      </c>
      <c r="C31" s="81" t="s">
        <v>123</v>
      </c>
      <c r="D31" s="81" t="s">
        <v>103</v>
      </c>
      <c r="E31" s="81" t="s">
        <v>127</v>
      </c>
      <c r="F31" s="82" t="s">
        <v>128</v>
      </c>
      <c r="G31" s="74"/>
      <c r="H31" s="75"/>
      <c r="I31" s="75"/>
      <c r="J31" s="76"/>
      <c r="K31" s="75"/>
      <c r="L31" s="75"/>
      <c r="M31" s="77"/>
      <c r="N31" s="75"/>
      <c r="O31" s="77"/>
      <c r="P31" s="75"/>
      <c r="Q31" s="75"/>
      <c r="R31" s="77">
        <f t="shared" si="3"/>
        <v>0</v>
      </c>
      <c r="S31" s="79">
        <f t="shared" si="4"/>
        <v>0</v>
      </c>
      <c r="T31" s="76"/>
      <c r="U31" s="41">
        <f t="shared" si="5"/>
        <v>0</v>
      </c>
      <c r="V31" s="23"/>
      <c r="W31" s="23"/>
      <c r="X31" s="23"/>
      <c r="Y31" s="23"/>
      <c r="Z31" s="23"/>
      <c r="AA31" s="23"/>
      <c r="AB31" s="23"/>
      <c r="AC31" s="23"/>
      <c r="AD31" s="24"/>
      <c r="AE31" s="25"/>
      <c r="AF31" s="25"/>
      <c r="AG31" s="25"/>
      <c r="AH31" s="26">
        <f t="shared" si="6"/>
        <v>0</v>
      </c>
      <c r="AI31" s="40">
        <f t="shared" si="7"/>
        <v>0</v>
      </c>
      <c r="AJ31" s="27"/>
      <c r="AK31" s="28"/>
      <c r="AL31" s="28"/>
      <c r="AM31" s="28"/>
      <c r="AN31" s="29">
        <f t="shared" si="0"/>
        <v>0</v>
      </c>
      <c r="AO31" s="50">
        <f t="shared" si="1"/>
        <v>0</v>
      </c>
      <c r="AP31" s="52"/>
      <c r="AQ31" s="52"/>
      <c r="AR31" s="52"/>
      <c r="AS31" s="52"/>
      <c r="AT31" s="52"/>
      <c r="AU31" s="91">
        <f t="shared" si="10"/>
        <v>0</v>
      </c>
      <c r="AV31" s="93">
        <f t="shared" si="11"/>
        <v>0</v>
      </c>
      <c r="AW31" s="92"/>
      <c r="AX31" s="53"/>
      <c r="AY31" s="53"/>
      <c r="AZ31" s="53"/>
      <c r="BA31" s="53">
        <f t="shared" si="8"/>
        <v>0</v>
      </c>
      <c r="BB31" s="41">
        <f t="shared" si="9"/>
        <v>0</v>
      </c>
      <c r="BC31" s="98">
        <f t="shared" si="2"/>
        <v>0</v>
      </c>
      <c r="BD31" s="57"/>
      <c r="BE31" s="57"/>
      <c r="BF31" s="57"/>
      <c r="BG31" s="7">
        <v>22</v>
      </c>
      <c r="BJ31" s="43">
        <f t="shared" si="12"/>
        <v>22</v>
      </c>
    </row>
    <row r="32" spans="1:62" ht="15.75" thickBot="1">
      <c r="A32" s="71">
        <v>27</v>
      </c>
      <c r="B32" s="81" t="s">
        <v>129</v>
      </c>
      <c r="C32" s="81" t="s">
        <v>123</v>
      </c>
      <c r="D32" s="81" t="s">
        <v>130</v>
      </c>
      <c r="E32" s="81" t="s">
        <v>131</v>
      </c>
      <c r="F32" s="82" t="s">
        <v>132</v>
      </c>
      <c r="G32" s="74">
        <v>3</v>
      </c>
      <c r="H32" s="75"/>
      <c r="I32" s="75">
        <v>3</v>
      </c>
      <c r="J32" s="76">
        <v>3</v>
      </c>
      <c r="K32" s="75">
        <v>0</v>
      </c>
      <c r="L32" s="75">
        <v>3</v>
      </c>
      <c r="M32" s="77">
        <v>3</v>
      </c>
      <c r="N32" s="75">
        <v>3</v>
      </c>
      <c r="O32" s="77">
        <v>3</v>
      </c>
      <c r="P32" s="75">
        <v>3</v>
      </c>
      <c r="Q32" s="75">
        <v>3</v>
      </c>
      <c r="R32" s="77">
        <f t="shared" si="3"/>
        <v>27</v>
      </c>
      <c r="S32" s="79">
        <f t="shared" si="4"/>
        <v>5.1428571428571432</v>
      </c>
      <c r="T32" s="76"/>
      <c r="U32" s="41">
        <f t="shared" si="5"/>
        <v>5.1428571428571432</v>
      </c>
      <c r="V32" s="23"/>
      <c r="W32" s="23"/>
      <c r="X32" s="23"/>
      <c r="Y32" s="23">
        <v>7</v>
      </c>
      <c r="Z32" s="23"/>
      <c r="AA32" s="23">
        <v>2</v>
      </c>
      <c r="AB32" s="23"/>
      <c r="AC32" s="23"/>
      <c r="AD32" s="24"/>
      <c r="AE32" s="25">
        <v>19</v>
      </c>
      <c r="AF32" s="25">
        <v>1</v>
      </c>
      <c r="AG32" s="25"/>
      <c r="AH32" s="26">
        <f t="shared" si="6"/>
        <v>29</v>
      </c>
      <c r="AI32" s="40">
        <f t="shared" si="7"/>
        <v>7.25</v>
      </c>
      <c r="AJ32" s="27">
        <v>8</v>
      </c>
      <c r="AK32" s="28">
        <v>10</v>
      </c>
      <c r="AL32" s="28">
        <v>6.5</v>
      </c>
      <c r="AM32" s="28"/>
      <c r="AN32" s="29">
        <f t="shared" si="0"/>
        <v>24.5</v>
      </c>
      <c r="AO32" s="50">
        <f t="shared" si="1"/>
        <v>13.475</v>
      </c>
      <c r="AP32" s="52">
        <v>6</v>
      </c>
      <c r="AQ32" s="52">
        <v>5</v>
      </c>
      <c r="AR32" s="52">
        <v>5</v>
      </c>
      <c r="AS32" s="52">
        <v>3</v>
      </c>
      <c r="AT32" s="52"/>
      <c r="AU32" s="91">
        <f t="shared" si="10"/>
        <v>19</v>
      </c>
      <c r="AV32" s="93">
        <f t="shared" si="11"/>
        <v>8.0384615384615383</v>
      </c>
      <c r="AW32" s="92">
        <v>5</v>
      </c>
      <c r="AX32" s="53">
        <v>9</v>
      </c>
      <c r="AY32" s="53">
        <v>3</v>
      </c>
      <c r="AZ32" s="53">
        <v>2</v>
      </c>
      <c r="BA32" s="53">
        <f t="shared" si="8"/>
        <v>19</v>
      </c>
      <c r="BB32" s="41">
        <f t="shared" si="9"/>
        <v>17.416666666666668</v>
      </c>
      <c r="BC32" s="98">
        <f t="shared" si="2"/>
        <v>51.322985347985352</v>
      </c>
      <c r="BD32" s="57"/>
      <c r="BE32" s="57"/>
      <c r="BF32" s="57"/>
      <c r="BG32" s="7">
        <v>22</v>
      </c>
      <c r="BJ32" s="43"/>
    </row>
    <row r="33" spans="1:62" ht="15.75" thickBot="1">
      <c r="A33" s="80">
        <v>28</v>
      </c>
      <c r="B33" s="81" t="s">
        <v>133</v>
      </c>
      <c r="C33" s="81" t="s">
        <v>123</v>
      </c>
      <c r="D33" s="81" t="s">
        <v>90</v>
      </c>
      <c r="E33" s="81" t="s">
        <v>134</v>
      </c>
      <c r="F33" s="82" t="s">
        <v>135</v>
      </c>
      <c r="G33" s="74"/>
      <c r="H33" s="75"/>
      <c r="I33" s="75">
        <v>3</v>
      </c>
      <c r="J33" s="76">
        <v>3</v>
      </c>
      <c r="K33" s="75">
        <v>0</v>
      </c>
      <c r="L33" s="75">
        <v>5</v>
      </c>
      <c r="M33" s="77">
        <v>5</v>
      </c>
      <c r="N33" s="75"/>
      <c r="O33" s="77"/>
      <c r="P33" s="75"/>
      <c r="Q33" s="75"/>
      <c r="R33" s="77">
        <f t="shared" si="3"/>
        <v>16</v>
      </c>
      <c r="S33" s="79">
        <f t="shared" si="4"/>
        <v>3.0476190476190474</v>
      </c>
      <c r="T33" s="76">
        <v>4</v>
      </c>
      <c r="U33" s="41">
        <f t="shared" si="5"/>
        <v>7.0476190476190474</v>
      </c>
      <c r="V33" s="23">
        <v>2</v>
      </c>
      <c r="W33" s="23"/>
      <c r="X33" s="23">
        <v>1</v>
      </c>
      <c r="Y33" s="23"/>
      <c r="Z33" s="23"/>
      <c r="AA33" s="23">
        <v>1</v>
      </c>
      <c r="AB33" s="23"/>
      <c r="AC33" s="23"/>
      <c r="AD33" s="24">
        <v>2</v>
      </c>
      <c r="AE33" s="25">
        <v>22</v>
      </c>
      <c r="AF33" s="25">
        <v>1</v>
      </c>
      <c r="AG33" s="25"/>
      <c r="AH33" s="26">
        <f t="shared" si="6"/>
        <v>29</v>
      </c>
      <c r="AI33" s="40">
        <f t="shared" si="7"/>
        <v>7.25</v>
      </c>
      <c r="AJ33" s="27"/>
      <c r="AK33" s="28">
        <v>5</v>
      </c>
      <c r="AL33" s="28">
        <v>11</v>
      </c>
      <c r="AM33" s="28"/>
      <c r="AN33" s="29">
        <f t="shared" si="0"/>
        <v>16</v>
      </c>
      <c r="AO33" s="50">
        <f t="shared" si="1"/>
        <v>8.8000000000000007</v>
      </c>
      <c r="AP33" s="52">
        <v>6</v>
      </c>
      <c r="AQ33" s="52">
        <v>4</v>
      </c>
      <c r="AR33" s="52">
        <v>5</v>
      </c>
      <c r="AS33" s="52">
        <v>3</v>
      </c>
      <c r="AT33" s="52"/>
      <c r="AU33" s="91">
        <f t="shared" si="10"/>
        <v>18</v>
      </c>
      <c r="AV33" s="93">
        <f t="shared" si="11"/>
        <v>7.615384615384615</v>
      </c>
      <c r="AW33" s="92"/>
      <c r="AX33" s="53">
        <v>9</v>
      </c>
      <c r="AY33" s="53"/>
      <c r="AZ33" s="53"/>
      <c r="BA33" s="53">
        <f t="shared" si="8"/>
        <v>9</v>
      </c>
      <c r="BB33" s="41">
        <f t="shared" si="9"/>
        <v>8.25</v>
      </c>
      <c r="BC33" s="98">
        <f t="shared" si="2"/>
        <v>38.963003663003661</v>
      </c>
      <c r="BD33" s="57"/>
      <c r="BE33" s="57">
        <v>9</v>
      </c>
      <c r="BF33" s="57">
        <f t="shared" si="13"/>
        <v>7.615384615384615</v>
      </c>
      <c r="BG33" s="7">
        <v>22</v>
      </c>
      <c r="BJ33" s="43"/>
    </row>
    <row r="34" spans="1:62" ht="15.75" thickBot="1">
      <c r="A34" s="71">
        <v>29</v>
      </c>
      <c r="B34" s="81" t="s">
        <v>136</v>
      </c>
      <c r="C34" s="81" t="s">
        <v>137</v>
      </c>
      <c r="D34" s="81" t="s">
        <v>138</v>
      </c>
      <c r="E34" s="81" t="s">
        <v>139</v>
      </c>
      <c r="F34" s="82" t="s">
        <v>140</v>
      </c>
      <c r="G34" s="74"/>
      <c r="H34" s="75"/>
      <c r="I34" s="75"/>
      <c r="J34" s="76"/>
      <c r="K34" s="75"/>
      <c r="L34" s="75"/>
      <c r="M34" s="77"/>
      <c r="N34" s="75"/>
      <c r="O34" s="77"/>
      <c r="P34" s="75"/>
      <c r="Q34" s="75"/>
      <c r="R34" s="77">
        <f t="shared" si="3"/>
        <v>0</v>
      </c>
      <c r="S34" s="79">
        <f t="shared" si="4"/>
        <v>0</v>
      </c>
      <c r="T34" s="76"/>
      <c r="U34" s="41">
        <f t="shared" si="5"/>
        <v>0</v>
      </c>
      <c r="V34" s="23"/>
      <c r="W34" s="23"/>
      <c r="X34" s="23"/>
      <c r="Y34" s="23"/>
      <c r="Z34" s="23"/>
      <c r="AA34" s="23"/>
      <c r="AB34" s="23"/>
      <c r="AC34" s="23"/>
      <c r="AD34" s="24"/>
      <c r="AE34" s="25"/>
      <c r="AF34" s="25"/>
      <c r="AG34" s="25"/>
      <c r="AH34" s="26">
        <f t="shared" si="6"/>
        <v>0</v>
      </c>
      <c r="AI34" s="40">
        <f t="shared" si="7"/>
        <v>0</v>
      </c>
      <c r="AJ34" s="27"/>
      <c r="AK34" s="28"/>
      <c r="AL34" s="28"/>
      <c r="AM34" s="28"/>
      <c r="AN34" s="29">
        <f t="shared" si="0"/>
        <v>0</v>
      </c>
      <c r="AO34" s="50">
        <f t="shared" si="1"/>
        <v>0</v>
      </c>
      <c r="AP34" s="52"/>
      <c r="AQ34" s="52"/>
      <c r="AR34" s="52"/>
      <c r="AS34" s="52"/>
      <c r="AT34" s="52"/>
      <c r="AU34" s="91">
        <f t="shared" si="10"/>
        <v>0</v>
      </c>
      <c r="AV34" s="93">
        <f t="shared" si="11"/>
        <v>0</v>
      </c>
      <c r="AW34" s="92"/>
      <c r="AX34" s="53"/>
      <c r="AY34" s="53"/>
      <c r="AZ34" s="53"/>
      <c r="BA34" s="53">
        <f t="shared" si="8"/>
        <v>0</v>
      </c>
      <c r="BB34" s="41">
        <f t="shared" si="9"/>
        <v>0</v>
      </c>
      <c r="BC34" s="98">
        <f t="shared" si="2"/>
        <v>0</v>
      </c>
      <c r="BD34" s="57"/>
      <c r="BE34" s="57"/>
      <c r="BF34" s="57"/>
      <c r="BG34" s="7">
        <v>22</v>
      </c>
      <c r="BJ34" s="43">
        <f t="shared" si="12"/>
        <v>22</v>
      </c>
    </row>
    <row r="35" spans="1:62" ht="15.75" thickBot="1">
      <c r="A35" s="80">
        <v>30</v>
      </c>
      <c r="B35" s="81" t="s">
        <v>141</v>
      </c>
      <c r="C35" s="81" t="s">
        <v>142</v>
      </c>
      <c r="D35" s="81" t="s">
        <v>138</v>
      </c>
      <c r="E35" s="81" t="s">
        <v>143</v>
      </c>
      <c r="F35" s="82" t="s">
        <v>144</v>
      </c>
      <c r="G35" s="74">
        <v>5</v>
      </c>
      <c r="H35" s="75">
        <v>5</v>
      </c>
      <c r="I35" s="75">
        <v>3</v>
      </c>
      <c r="J35" s="76">
        <v>3</v>
      </c>
      <c r="K35" s="75">
        <v>3</v>
      </c>
      <c r="L35" s="75">
        <v>3</v>
      </c>
      <c r="M35" s="77">
        <v>3</v>
      </c>
      <c r="N35" s="75"/>
      <c r="O35" s="77"/>
      <c r="P35" s="75"/>
      <c r="Q35" s="75"/>
      <c r="R35" s="77">
        <f t="shared" si="3"/>
        <v>25</v>
      </c>
      <c r="S35" s="79">
        <f t="shared" si="4"/>
        <v>4.7619047619047619</v>
      </c>
      <c r="T35" s="76">
        <v>8</v>
      </c>
      <c r="U35" s="41">
        <f t="shared" si="5"/>
        <v>12.761904761904763</v>
      </c>
      <c r="V35" s="23">
        <v>2</v>
      </c>
      <c r="W35" s="23"/>
      <c r="X35" s="23"/>
      <c r="Y35" s="23">
        <v>4</v>
      </c>
      <c r="Z35" s="23"/>
      <c r="AA35" s="23"/>
      <c r="AB35" s="23"/>
      <c r="AC35" s="23">
        <v>1</v>
      </c>
      <c r="AD35" s="24"/>
      <c r="AE35" s="25">
        <v>15</v>
      </c>
      <c r="AF35" s="25">
        <v>1</v>
      </c>
      <c r="AG35" s="25">
        <v>5</v>
      </c>
      <c r="AH35" s="26">
        <f t="shared" si="6"/>
        <v>28</v>
      </c>
      <c r="AI35" s="40">
        <f t="shared" si="7"/>
        <v>7</v>
      </c>
      <c r="AJ35" s="27">
        <v>12</v>
      </c>
      <c r="AK35" s="28">
        <v>10</v>
      </c>
      <c r="AL35" s="28">
        <v>10</v>
      </c>
      <c r="AM35" s="28"/>
      <c r="AN35" s="29">
        <f t="shared" si="0"/>
        <v>32</v>
      </c>
      <c r="AO35" s="50">
        <f t="shared" si="1"/>
        <v>17.600000000000001</v>
      </c>
      <c r="AP35" s="52">
        <v>6</v>
      </c>
      <c r="AQ35" s="52">
        <v>5</v>
      </c>
      <c r="AR35" s="52">
        <v>5</v>
      </c>
      <c r="AS35" s="52">
        <v>2</v>
      </c>
      <c r="AT35" s="52"/>
      <c r="AU35" s="91">
        <f t="shared" si="10"/>
        <v>18</v>
      </c>
      <c r="AV35" s="93">
        <f t="shared" si="11"/>
        <v>7.615384615384615</v>
      </c>
      <c r="AW35" s="92"/>
      <c r="AX35" s="53"/>
      <c r="AY35" s="53"/>
      <c r="AZ35" s="53"/>
      <c r="BA35" s="53">
        <f t="shared" si="8"/>
        <v>0</v>
      </c>
      <c r="BB35" s="41">
        <f t="shared" si="9"/>
        <v>0</v>
      </c>
      <c r="BC35" s="98">
        <f t="shared" si="2"/>
        <v>44.977289377289381</v>
      </c>
      <c r="BD35" s="57"/>
      <c r="BE35" s="57">
        <v>0</v>
      </c>
      <c r="BF35" s="57">
        <f t="shared" si="13"/>
        <v>0</v>
      </c>
      <c r="BG35" s="7">
        <v>22</v>
      </c>
      <c r="BJ35" s="43"/>
    </row>
    <row r="36" spans="1:62" ht="15.75" thickBot="1">
      <c r="A36" s="71">
        <v>31</v>
      </c>
      <c r="B36" s="81" t="s">
        <v>145</v>
      </c>
      <c r="C36" s="81" t="s">
        <v>146</v>
      </c>
      <c r="D36" s="81" t="s">
        <v>147</v>
      </c>
      <c r="E36" s="81" t="s">
        <v>148</v>
      </c>
      <c r="F36" s="82" t="s">
        <v>149</v>
      </c>
      <c r="G36" s="74">
        <v>5</v>
      </c>
      <c r="H36" s="75">
        <v>4</v>
      </c>
      <c r="I36" s="75">
        <v>3</v>
      </c>
      <c r="J36" s="76">
        <v>3</v>
      </c>
      <c r="K36" s="75">
        <v>3</v>
      </c>
      <c r="L36" s="75">
        <v>3</v>
      </c>
      <c r="M36" s="77">
        <v>3</v>
      </c>
      <c r="N36" s="75"/>
      <c r="O36" s="77"/>
      <c r="P36" s="75"/>
      <c r="Q36" s="75"/>
      <c r="R36" s="77">
        <f t="shared" si="3"/>
        <v>24</v>
      </c>
      <c r="S36" s="79">
        <f t="shared" si="4"/>
        <v>4.5714285714285712</v>
      </c>
      <c r="T36" s="76"/>
      <c r="U36" s="41">
        <f t="shared" si="5"/>
        <v>4.5714285714285712</v>
      </c>
      <c r="V36" s="23"/>
      <c r="W36" s="23"/>
      <c r="X36" s="23"/>
      <c r="Y36" s="23"/>
      <c r="Z36" s="23"/>
      <c r="AA36" s="23"/>
      <c r="AB36" s="23"/>
      <c r="AC36" s="23">
        <v>1</v>
      </c>
      <c r="AD36" s="24"/>
      <c r="AE36" s="25">
        <v>15</v>
      </c>
      <c r="AF36" s="25"/>
      <c r="AG36" s="25"/>
      <c r="AH36" s="26">
        <f t="shared" si="6"/>
        <v>16</v>
      </c>
      <c r="AI36" s="40">
        <f t="shared" si="7"/>
        <v>4</v>
      </c>
      <c r="AJ36" s="27">
        <v>6.5</v>
      </c>
      <c r="AK36" s="28">
        <v>12</v>
      </c>
      <c r="AL36" s="28">
        <v>11</v>
      </c>
      <c r="AM36" s="28">
        <v>5</v>
      </c>
      <c r="AN36" s="29">
        <f t="shared" si="0"/>
        <v>34.5</v>
      </c>
      <c r="AO36" s="50">
        <f t="shared" si="1"/>
        <v>18.975000000000001</v>
      </c>
      <c r="AP36" s="52">
        <v>0</v>
      </c>
      <c r="AQ36" s="52"/>
      <c r="AR36" s="52"/>
      <c r="AS36" s="52">
        <v>6</v>
      </c>
      <c r="AT36" s="52"/>
      <c r="AU36" s="91">
        <f t="shared" si="10"/>
        <v>6</v>
      </c>
      <c r="AV36" s="94">
        <v>9.3000000000000007</v>
      </c>
      <c r="AW36" s="92">
        <v>5</v>
      </c>
      <c r="AX36" s="53"/>
      <c r="AY36" s="53"/>
      <c r="AZ36" s="53">
        <v>1</v>
      </c>
      <c r="BA36" s="53">
        <f t="shared" si="8"/>
        <v>6</v>
      </c>
      <c r="BB36" s="41">
        <f t="shared" si="9"/>
        <v>5.5</v>
      </c>
      <c r="BC36" s="98">
        <f t="shared" si="2"/>
        <v>42.346428571428575</v>
      </c>
      <c r="BD36" s="57"/>
      <c r="BE36" s="57">
        <v>11</v>
      </c>
      <c r="BF36" s="57">
        <f t="shared" si="13"/>
        <v>9.3076923076923084</v>
      </c>
      <c r="BG36" s="7">
        <v>22</v>
      </c>
      <c r="BJ36" s="43"/>
    </row>
    <row r="37" spans="1:62" ht="15.75" thickBot="1">
      <c r="A37" s="80">
        <v>32</v>
      </c>
      <c r="B37" s="81" t="s">
        <v>150</v>
      </c>
      <c r="C37" s="81" t="s">
        <v>151</v>
      </c>
      <c r="D37" s="81" t="s">
        <v>152</v>
      </c>
      <c r="E37" s="81" t="s">
        <v>153</v>
      </c>
      <c r="F37" s="82" t="s">
        <v>154</v>
      </c>
      <c r="G37" s="74"/>
      <c r="H37" s="75"/>
      <c r="I37" s="75"/>
      <c r="J37" s="76"/>
      <c r="K37" s="75"/>
      <c r="L37" s="75"/>
      <c r="M37" s="77"/>
      <c r="N37" s="75"/>
      <c r="O37" s="77"/>
      <c r="P37" s="75"/>
      <c r="Q37" s="75"/>
      <c r="R37" s="77">
        <f t="shared" si="3"/>
        <v>0</v>
      </c>
      <c r="S37" s="79">
        <f t="shared" si="4"/>
        <v>0</v>
      </c>
      <c r="T37" s="76"/>
      <c r="U37" s="41">
        <f t="shared" si="5"/>
        <v>0</v>
      </c>
      <c r="V37" s="23"/>
      <c r="W37" s="23"/>
      <c r="X37" s="23"/>
      <c r="Y37" s="23"/>
      <c r="Z37" s="23"/>
      <c r="AA37" s="23"/>
      <c r="AB37" s="23"/>
      <c r="AC37" s="23"/>
      <c r="AD37" s="24"/>
      <c r="AE37" s="25"/>
      <c r="AF37" s="25"/>
      <c r="AG37" s="25"/>
      <c r="AH37" s="26">
        <f t="shared" si="6"/>
        <v>0</v>
      </c>
      <c r="AI37" s="40">
        <f t="shared" si="7"/>
        <v>0</v>
      </c>
      <c r="AJ37" s="27"/>
      <c r="AK37" s="28"/>
      <c r="AL37" s="28"/>
      <c r="AM37" s="28"/>
      <c r="AN37" s="29">
        <f t="shared" si="0"/>
        <v>0</v>
      </c>
      <c r="AO37" s="50">
        <f t="shared" si="1"/>
        <v>0</v>
      </c>
      <c r="AP37" s="52"/>
      <c r="AQ37" s="52"/>
      <c r="AR37" s="52"/>
      <c r="AS37" s="52"/>
      <c r="AT37" s="52"/>
      <c r="AU37" s="91">
        <f t="shared" si="10"/>
        <v>0</v>
      </c>
      <c r="AV37" s="93">
        <f t="shared" si="11"/>
        <v>0</v>
      </c>
      <c r="AW37" s="92"/>
      <c r="AX37" s="53"/>
      <c r="AY37" s="53"/>
      <c r="AZ37" s="53"/>
      <c r="BA37" s="53">
        <f t="shared" si="8"/>
        <v>0</v>
      </c>
      <c r="BB37" s="41">
        <f t="shared" si="9"/>
        <v>0</v>
      </c>
      <c r="BC37" s="98">
        <f t="shared" ref="BC37:BC68" si="14">+BB37+AV37+AO37+AI37+U37</f>
        <v>0</v>
      </c>
      <c r="BD37" s="57"/>
      <c r="BE37" s="57"/>
      <c r="BF37" s="57"/>
      <c r="BG37" s="7">
        <v>22</v>
      </c>
      <c r="BJ37" s="43">
        <f t="shared" si="12"/>
        <v>22</v>
      </c>
    </row>
    <row r="38" spans="1:62" ht="15.75" thickBot="1">
      <c r="A38" s="71">
        <v>33</v>
      </c>
      <c r="B38" s="81" t="s">
        <v>155</v>
      </c>
      <c r="C38" s="81" t="s">
        <v>151</v>
      </c>
      <c r="D38" s="81" t="s">
        <v>156</v>
      </c>
      <c r="E38" s="81" t="s">
        <v>157</v>
      </c>
      <c r="F38" s="82" t="s">
        <v>158</v>
      </c>
      <c r="G38" s="74"/>
      <c r="H38" s="75"/>
      <c r="I38" s="75"/>
      <c r="J38" s="76"/>
      <c r="K38" s="75"/>
      <c r="L38" s="75"/>
      <c r="M38" s="77"/>
      <c r="N38" s="75"/>
      <c r="O38" s="77"/>
      <c r="P38" s="75"/>
      <c r="Q38" s="75"/>
      <c r="R38" s="77">
        <f t="shared" si="3"/>
        <v>0</v>
      </c>
      <c r="S38" s="79">
        <f t="shared" si="4"/>
        <v>0</v>
      </c>
      <c r="T38" s="76"/>
      <c r="U38" s="41">
        <f t="shared" si="5"/>
        <v>0</v>
      </c>
      <c r="V38" s="23">
        <v>2</v>
      </c>
      <c r="W38" s="23"/>
      <c r="X38" s="23"/>
      <c r="Y38" s="23"/>
      <c r="Z38" s="23"/>
      <c r="AA38" s="23"/>
      <c r="AB38" s="23"/>
      <c r="AC38" s="23"/>
      <c r="AD38" s="24"/>
      <c r="AE38" s="25">
        <v>7</v>
      </c>
      <c r="AF38" s="25"/>
      <c r="AG38" s="25"/>
      <c r="AH38" s="26">
        <f t="shared" si="6"/>
        <v>9</v>
      </c>
      <c r="AI38" s="40">
        <f t="shared" si="7"/>
        <v>2.25</v>
      </c>
      <c r="AJ38" s="27">
        <v>11</v>
      </c>
      <c r="AK38" s="28"/>
      <c r="AL38" s="28"/>
      <c r="AM38" s="28"/>
      <c r="AN38" s="29">
        <f t="shared" si="0"/>
        <v>11</v>
      </c>
      <c r="AO38" s="50">
        <f t="shared" ref="AO38:AO69" si="15">+AN38*$AO$5/$AN$5</f>
        <v>6.05</v>
      </c>
      <c r="AP38" s="52"/>
      <c r="AQ38" s="52"/>
      <c r="AR38" s="52"/>
      <c r="AS38" s="52"/>
      <c r="AT38" s="52"/>
      <c r="AU38" s="91">
        <f t="shared" si="10"/>
        <v>0</v>
      </c>
      <c r="AV38" s="93">
        <f t="shared" si="11"/>
        <v>0</v>
      </c>
      <c r="AW38" s="92"/>
      <c r="AX38" s="53"/>
      <c r="AY38" s="53"/>
      <c r="AZ38" s="53"/>
      <c r="BA38" s="53">
        <f t="shared" si="8"/>
        <v>0</v>
      </c>
      <c r="BB38" s="41">
        <f t="shared" si="9"/>
        <v>0</v>
      </c>
      <c r="BC38" s="98">
        <f t="shared" si="14"/>
        <v>8.3000000000000007</v>
      </c>
      <c r="BD38" s="57"/>
      <c r="BE38" s="57"/>
      <c r="BF38" s="57"/>
      <c r="BG38" s="7">
        <v>22</v>
      </c>
      <c r="BJ38" s="43">
        <f t="shared" si="12"/>
        <v>30.3</v>
      </c>
    </row>
    <row r="39" spans="1:62" ht="15.75" thickBot="1">
      <c r="A39" s="80">
        <v>34</v>
      </c>
      <c r="B39" s="81" t="s">
        <v>159</v>
      </c>
      <c r="C39" s="81" t="s">
        <v>160</v>
      </c>
      <c r="D39" s="81" t="s">
        <v>80</v>
      </c>
      <c r="E39" s="81" t="s">
        <v>161</v>
      </c>
      <c r="F39" s="82" t="s">
        <v>162</v>
      </c>
      <c r="G39" s="74"/>
      <c r="H39" s="75"/>
      <c r="I39" s="75">
        <v>3</v>
      </c>
      <c r="J39" s="76">
        <v>3</v>
      </c>
      <c r="K39" s="75">
        <v>3</v>
      </c>
      <c r="L39" s="75"/>
      <c r="M39" s="77"/>
      <c r="N39" s="75"/>
      <c r="O39" s="77">
        <v>3</v>
      </c>
      <c r="P39" s="75"/>
      <c r="Q39" s="75">
        <v>3</v>
      </c>
      <c r="R39" s="77">
        <f t="shared" si="3"/>
        <v>15</v>
      </c>
      <c r="S39" s="79">
        <f t="shared" si="4"/>
        <v>2.8571428571428572</v>
      </c>
      <c r="T39" s="76">
        <v>6</v>
      </c>
      <c r="U39" s="41">
        <f t="shared" si="5"/>
        <v>8.8571428571428577</v>
      </c>
      <c r="V39" s="23">
        <v>1</v>
      </c>
      <c r="W39" s="23"/>
      <c r="X39" s="23"/>
      <c r="Y39" s="23">
        <v>5</v>
      </c>
      <c r="Z39" s="23"/>
      <c r="AA39" s="23">
        <v>2</v>
      </c>
      <c r="AB39" s="23"/>
      <c r="AC39" s="23"/>
      <c r="AD39" s="24">
        <v>8</v>
      </c>
      <c r="AE39" s="25">
        <v>8</v>
      </c>
      <c r="AF39" s="25"/>
      <c r="AG39" s="25"/>
      <c r="AH39" s="26">
        <f t="shared" si="6"/>
        <v>24</v>
      </c>
      <c r="AI39" s="40">
        <f t="shared" si="7"/>
        <v>6</v>
      </c>
      <c r="AJ39" s="27">
        <v>2.5</v>
      </c>
      <c r="AK39" s="28">
        <v>8</v>
      </c>
      <c r="AL39" s="28">
        <v>2</v>
      </c>
      <c r="AM39" s="28"/>
      <c r="AN39" s="29">
        <f t="shared" si="0"/>
        <v>12.5</v>
      </c>
      <c r="AO39" s="50">
        <f t="shared" si="15"/>
        <v>6.875</v>
      </c>
      <c r="AP39" s="52">
        <v>6</v>
      </c>
      <c r="AQ39" s="52">
        <v>2</v>
      </c>
      <c r="AR39" s="52">
        <v>5</v>
      </c>
      <c r="AS39" s="52"/>
      <c r="AT39" s="52"/>
      <c r="AU39" s="91">
        <f t="shared" si="10"/>
        <v>13</v>
      </c>
      <c r="AV39" s="93">
        <f t="shared" si="11"/>
        <v>5.5</v>
      </c>
      <c r="AW39" s="92"/>
      <c r="AX39" s="53"/>
      <c r="AY39" s="53"/>
      <c r="AZ39" s="53"/>
      <c r="BA39" s="53">
        <f t="shared" si="8"/>
        <v>0</v>
      </c>
      <c r="BB39" s="41">
        <f t="shared" si="9"/>
        <v>0</v>
      </c>
      <c r="BC39" s="98">
        <f t="shared" si="14"/>
        <v>27.232142857142858</v>
      </c>
      <c r="BD39" s="57"/>
      <c r="BE39" s="57">
        <v>6</v>
      </c>
      <c r="BF39" s="57">
        <f t="shared" si="13"/>
        <v>5.0769230769230766</v>
      </c>
      <c r="BG39" s="7">
        <v>22</v>
      </c>
      <c r="BJ39" s="43"/>
    </row>
    <row r="40" spans="1:62" ht="15.75" thickBot="1">
      <c r="A40" s="71">
        <v>35</v>
      </c>
      <c r="B40" s="81" t="s">
        <v>163</v>
      </c>
      <c r="C40" s="81" t="s">
        <v>164</v>
      </c>
      <c r="D40" s="81" t="s">
        <v>165</v>
      </c>
      <c r="E40" s="81" t="s">
        <v>166</v>
      </c>
      <c r="F40" s="82" t="s">
        <v>167</v>
      </c>
      <c r="G40" s="74"/>
      <c r="H40" s="75"/>
      <c r="I40" s="75">
        <v>3</v>
      </c>
      <c r="J40" s="76">
        <v>0</v>
      </c>
      <c r="K40" s="75">
        <v>3</v>
      </c>
      <c r="L40" s="75"/>
      <c r="M40" s="77"/>
      <c r="N40" s="75"/>
      <c r="O40" s="77"/>
      <c r="P40" s="75"/>
      <c r="Q40" s="75"/>
      <c r="R40" s="77">
        <f t="shared" si="3"/>
        <v>6</v>
      </c>
      <c r="S40" s="79">
        <f t="shared" si="4"/>
        <v>1.1428571428571428</v>
      </c>
      <c r="T40" s="76">
        <v>8</v>
      </c>
      <c r="U40" s="41">
        <f t="shared" si="5"/>
        <v>9.1428571428571423</v>
      </c>
      <c r="V40" s="23">
        <v>3</v>
      </c>
      <c r="W40" s="23"/>
      <c r="X40" s="23"/>
      <c r="Y40" s="23"/>
      <c r="Z40" s="23"/>
      <c r="AA40" s="23"/>
      <c r="AB40" s="23"/>
      <c r="AC40" s="23"/>
      <c r="AD40" s="24"/>
      <c r="AE40" s="25">
        <v>12</v>
      </c>
      <c r="AF40" s="25"/>
      <c r="AG40" s="25"/>
      <c r="AH40" s="26">
        <f t="shared" si="6"/>
        <v>15</v>
      </c>
      <c r="AI40" s="40">
        <f t="shared" si="7"/>
        <v>3.75</v>
      </c>
      <c r="AJ40" s="27"/>
      <c r="AK40" s="28">
        <v>9</v>
      </c>
      <c r="AL40" s="28">
        <v>5</v>
      </c>
      <c r="AM40" s="28"/>
      <c r="AN40" s="29">
        <f t="shared" si="0"/>
        <v>14</v>
      </c>
      <c r="AO40" s="50">
        <f t="shared" si="15"/>
        <v>7.7</v>
      </c>
      <c r="AP40" s="52">
        <v>6</v>
      </c>
      <c r="AQ40" s="52">
        <v>5</v>
      </c>
      <c r="AR40" s="52">
        <v>0</v>
      </c>
      <c r="AS40" s="52"/>
      <c r="AT40" s="52"/>
      <c r="AU40" s="91">
        <f t="shared" si="10"/>
        <v>11</v>
      </c>
      <c r="AV40" s="94">
        <v>7.6</v>
      </c>
      <c r="AW40" s="92">
        <v>2.5</v>
      </c>
      <c r="AX40" s="53">
        <v>6</v>
      </c>
      <c r="AY40" s="53"/>
      <c r="AZ40" s="53"/>
      <c r="BA40" s="53">
        <f t="shared" si="8"/>
        <v>8.5</v>
      </c>
      <c r="BB40" s="41">
        <f t="shared" si="9"/>
        <v>7.791666666666667</v>
      </c>
      <c r="BC40" s="98">
        <f t="shared" si="14"/>
        <v>35.984523809523807</v>
      </c>
      <c r="BD40" s="57"/>
      <c r="BE40" s="57">
        <v>9</v>
      </c>
      <c r="BF40" s="57">
        <f t="shared" si="13"/>
        <v>7.615384615384615</v>
      </c>
      <c r="BG40" s="7">
        <v>22</v>
      </c>
      <c r="BJ40" s="43"/>
    </row>
    <row r="41" spans="1:62" ht="15.75" thickBot="1">
      <c r="A41" s="80">
        <v>36</v>
      </c>
      <c r="B41" s="81" t="s">
        <v>168</v>
      </c>
      <c r="C41" s="81" t="s">
        <v>169</v>
      </c>
      <c r="D41" s="81" t="s">
        <v>160</v>
      </c>
      <c r="E41" s="81" t="s">
        <v>170</v>
      </c>
      <c r="F41" s="82" t="s">
        <v>171</v>
      </c>
      <c r="G41" s="74"/>
      <c r="H41" s="75"/>
      <c r="I41" s="75">
        <v>3</v>
      </c>
      <c r="J41" s="76">
        <v>3</v>
      </c>
      <c r="K41" s="75">
        <v>0</v>
      </c>
      <c r="L41" s="75">
        <v>3</v>
      </c>
      <c r="M41" s="77">
        <v>3</v>
      </c>
      <c r="N41" s="75"/>
      <c r="O41" s="77"/>
      <c r="P41" s="75"/>
      <c r="Q41" s="75"/>
      <c r="R41" s="77">
        <f t="shared" si="3"/>
        <v>12</v>
      </c>
      <c r="S41" s="79">
        <f t="shared" si="4"/>
        <v>2.2857142857142856</v>
      </c>
      <c r="T41" s="76">
        <v>4</v>
      </c>
      <c r="U41" s="41">
        <f t="shared" si="5"/>
        <v>6.2857142857142856</v>
      </c>
      <c r="V41" s="23"/>
      <c r="W41" s="23"/>
      <c r="X41" s="23">
        <v>1</v>
      </c>
      <c r="Y41" s="23"/>
      <c r="Z41" s="23"/>
      <c r="AA41" s="23">
        <v>1</v>
      </c>
      <c r="AB41" s="23"/>
      <c r="AC41" s="23"/>
      <c r="AD41" s="24">
        <v>3</v>
      </c>
      <c r="AE41" s="25">
        <v>19</v>
      </c>
      <c r="AF41" s="25"/>
      <c r="AG41" s="25"/>
      <c r="AH41" s="26">
        <f t="shared" si="6"/>
        <v>24</v>
      </c>
      <c r="AI41" s="40">
        <f t="shared" si="7"/>
        <v>6</v>
      </c>
      <c r="AJ41" s="27">
        <v>11</v>
      </c>
      <c r="AK41" s="28">
        <v>8</v>
      </c>
      <c r="AL41" s="28">
        <v>7.5</v>
      </c>
      <c r="AM41" s="28"/>
      <c r="AN41" s="29">
        <f t="shared" si="0"/>
        <v>26.5</v>
      </c>
      <c r="AO41" s="50">
        <f t="shared" si="15"/>
        <v>14.574999999999999</v>
      </c>
      <c r="AP41" s="52">
        <v>6</v>
      </c>
      <c r="AQ41" s="52"/>
      <c r="AR41" s="52">
        <v>2</v>
      </c>
      <c r="AS41" s="52">
        <v>3</v>
      </c>
      <c r="AT41" s="52"/>
      <c r="AU41" s="91">
        <f t="shared" si="10"/>
        <v>11</v>
      </c>
      <c r="AV41" s="93">
        <f t="shared" si="11"/>
        <v>4.6538461538461542</v>
      </c>
      <c r="AW41" s="92">
        <v>5</v>
      </c>
      <c r="AX41" s="53">
        <v>9</v>
      </c>
      <c r="AY41" s="53"/>
      <c r="AZ41" s="53">
        <v>1</v>
      </c>
      <c r="BA41" s="53">
        <f t="shared" si="8"/>
        <v>15</v>
      </c>
      <c r="BB41" s="41">
        <f t="shared" si="9"/>
        <v>13.75</v>
      </c>
      <c r="BC41" s="98">
        <f t="shared" si="14"/>
        <v>45.264560439560434</v>
      </c>
      <c r="BD41" s="57"/>
      <c r="BE41" s="57">
        <v>5</v>
      </c>
      <c r="BF41" s="57">
        <f t="shared" si="13"/>
        <v>4.2307692307692308</v>
      </c>
      <c r="BG41" s="7">
        <v>22</v>
      </c>
      <c r="BJ41" s="43"/>
    </row>
    <row r="42" spans="1:62" ht="15.75" thickBot="1">
      <c r="A42" s="71">
        <v>37</v>
      </c>
      <c r="B42" s="81" t="s">
        <v>172</v>
      </c>
      <c r="C42" s="81" t="s">
        <v>173</v>
      </c>
      <c r="D42" s="81" t="s">
        <v>61</v>
      </c>
      <c r="E42" s="81" t="s">
        <v>174</v>
      </c>
      <c r="F42" s="82" t="s">
        <v>175</v>
      </c>
      <c r="G42" s="74">
        <v>8</v>
      </c>
      <c r="H42" s="75"/>
      <c r="I42" s="75">
        <v>0</v>
      </c>
      <c r="J42" s="76">
        <v>0</v>
      </c>
      <c r="K42" s="75">
        <v>0</v>
      </c>
      <c r="L42" s="75">
        <v>3</v>
      </c>
      <c r="M42" s="77">
        <v>3</v>
      </c>
      <c r="N42" s="75"/>
      <c r="O42" s="77"/>
      <c r="P42" s="75"/>
      <c r="Q42" s="75"/>
      <c r="R42" s="77">
        <f t="shared" si="3"/>
        <v>14</v>
      </c>
      <c r="S42" s="79">
        <f t="shared" si="4"/>
        <v>2.6666666666666665</v>
      </c>
      <c r="T42" s="76"/>
      <c r="U42" s="41">
        <f t="shared" si="5"/>
        <v>2.6666666666666665</v>
      </c>
      <c r="V42" s="23">
        <v>3</v>
      </c>
      <c r="W42" s="23"/>
      <c r="X42" s="23">
        <v>1</v>
      </c>
      <c r="Y42" s="23">
        <v>9</v>
      </c>
      <c r="Z42" s="23"/>
      <c r="AA42" s="23"/>
      <c r="AB42" s="23"/>
      <c r="AC42" s="23"/>
      <c r="AD42" s="24">
        <v>6</v>
      </c>
      <c r="AE42" s="25">
        <v>17</v>
      </c>
      <c r="AF42" s="25"/>
      <c r="AG42" s="25"/>
      <c r="AH42" s="26">
        <f t="shared" si="6"/>
        <v>36</v>
      </c>
      <c r="AI42" s="40">
        <f t="shared" si="7"/>
        <v>9</v>
      </c>
      <c r="AJ42" s="27">
        <f>5+3+2</f>
        <v>10</v>
      </c>
      <c r="AK42" s="28">
        <v>13</v>
      </c>
      <c r="AL42" s="28">
        <v>11</v>
      </c>
      <c r="AM42" s="28"/>
      <c r="AN42" s="29">
        <f t="shared" si="0"/>
        <v>34</v>
      </c>
      <c r="AO42" s="50">
        <f t="shared" si="15"/>
        <v>18.7</v>
      </c>
      <c r="AP42" s="52">
        <v>2</v>
      </c>
      <c r="AQ42" s="52">
        <v>5</v>
      </c>
      <c r="AR42" s="52">
        <v>15</v>
      </c>
      <c r="AS42" s="52">
        <v>4</v>
      </c>
      <c r="AT42" s="52">
        <v>7</v>
      </c>
      <c r="AU42" s="91">
        <f t="shared" si="10"/>
        <v>33</v>
      </c>
      <c r="AV42" s="93">
        <f t="shared" si="11"/>
        <v>13.961538461538462</v>
      </c>
      <c r="AW42" s="92">
        <v>5</v>
      </c>
      <c r="AX42" s="53">
        <v>9</v>
      </c>
      <c r="AY42" s="53">
        <v>2</v>
      </c>
      <c r="AZ42" s="53">
        <v>5</v>
      </c>
      <c r="BA42" s="53">
        <f t="shared" si="8"/>
        <v>21</v>
      </c>
      <c r="BB42" s="41">
        <f t="shared" si="9"/>
        <v>19.25</v>
      </c>
      <c r="BC42" s="98">
        <f t="shared" si="14"/>
        <v>63.57820512820512</v>
      </c>
      <c r="BD42" s="57"/>
      <c r="BE42" s="57"/>
      <c r="BF42" s="57"/>
      <c r="BG42" s="7">
        <v>22</v>
      </c>
      <c r="BJ42" s="43"/>
    </row>
    <row r="43" spans="1:62" ht="15.75" thickBot="1">
      <c r="A43" s="80">
        <v>38</v>
      </c>
      <c r="B43" s="81" t="s">
        <v>176</v>
      </c>
      <c r="C43" s="81" t="s">
        <v>177</v>
      </c>
      <c r="D43" s="81" t="s">
        <v>178</v>
      </c>
      <c r="E43" s="81" t="s">
        <v>179</v>
      </c>
      <c r="F43" s="82" t="s">
        <v>180</v>
      </c>
      <c r="G43" s="74"/>
      <c r="H43" s="75"/>
      <c r="I43" s="75"/>
      <c r="J43" s="76"/>
      <c r="K43" s="75"/>
      <c r="L43" s="75"/>
      <c r="M43" s="77"/>
      <c r="N43" s="75"/>
      <c r="O43" s="77"/>
      <c r="P43" s="75"/>
      <c r="Q43" s="75"/>
      <c r="R43" s="77">
        <f t="shared" si="3"/>
        <v>0</v>
      </c>
      <c r="S43" s="79">
        <f t="shared" si="4"/>
        <v>0</v>
      </c>
      <c r="T43" s="76"/>
      <c r="U43" s="41">
        <f t="shared" si="5"/>
        <v>0</v>
      </c>
      <c r="V43" s="23"/>
      <c r="W43" s="23"/>
      <c r="X43" s="23"/>
      <c r="Y43" s="23"/>
      <c r="Z43" s="23"/>
      <c r="AA43" s="23"/>
      <c r="AB43" s="23"/>
      <c r="AC43" s="23"/>
      <c r="AD43" s="24"/>
      <c r="AE43" s="25"/>
      <c r="AF43" s="25"/>
      <c r="AG43" s="25"/>
      <c r="AH43" s="26">
        <f t="shared" si="6"/>
        <v>0</v>
      </c>
      <c r="AI43" s="40">
        <f t="shared" si="7"/>
        <v>0</v>
      </c>
      <c r="AJ43" s="27"/>
      <c r="AK43" s="28"/>
      <c r="AL43" s="28"/>
      <c r="AM43" s="28"/>
      <c r="AN43" s="29">
        <f t="shared" si="0"/>
        <v>0</v>
      </c>
      <c r="AO43" s="50">
        <f t="shared" si="15"/>
        <v>0</v>
      </c>
      <c r="AP43" s="52"/>
      <c r="AQ43" s="52"/>
      <c r="AR43" s="52"/>
      <c r="AS43" s="52"/>
      <c r="AT43" s="52"/>
      <c r="AU43" s="91">
        <f t="shared" si="10"/>
        <v>0</v>
      </c>
      <c r="AV43" s="93">
        <f t="shared" si="11"/>
        <v>0</v>
      </c>
      <c r="AW43" s="92"/>
      <c r="AX43" s="53"/>
      <c r="AY43" s="53"/>
      <c r="AZ43" s="53"/>
      <c r="BA43" s="53">
        <f t="shared" si="8"/>
        <v>0</v>
      </c>
      <c r="BB43" s="41">
        <f t="shared" si="9"/>
        <v>0</v>
      </c>
      <c r="BC43" s="98">
        <f t="shared" si="14"/>
        <v>0</v>
      </c>
      <c r="BD43" s="57"/>
      <c r="BE43" s="57"/>
      <c r="BF43" s="57"/>
      <c r="BG43" s="7">
        <v>22</v>
      </c>
      <c r="BJ43" s="43">
        <f t="shared" si="12"/>
        <v>22</v>
      </c>
    </row>
    <row r="44" spans="1:62" ht="15.75" thickBot="1">
      <c r="A44" s="71">
        <v>39</v>
      </c>
      <c r="B44" s="81" t="s">
        <v>181</v>
      </c>
      <c r="C44" s="81" t="s">
        <v>75</v>
      </c>
      <c r="D44" s="81" t="s">
        <v>108</v>
      </c>
      <c r="E44" s="81" t="s">
        <v>182</v>
      </c>
      <c r="F44" s="82" t="s">
        <v>183</v>
      </c>
      <c r="G44" s="74">
        <v>6</v>
      </c>
      <c r="H44" s="75"/>
      <c r="I44" s="75">
        <v>3</v>
      </c>
      <c r="J44" s="76">
        <v>0</v>
      </c>
      <c r="K44" s="75">
        <v>3</v>
      </c>
      <c r="L44" s="75">
        <v>3</v>
      </c>
      <c r="M44" s="77">
        <v>3</v>
      </c>
      <c r="N44" s="75"/>
      <c r="O44" s="77"/>
      <c r="P44" s="75"/>
      <c r="Q44" s="75"/>
      <c r="R44" s="77">
        <f t="shared" si="3"/>
        <v>18</v>
      </c>
      <c r="S44" s="79">
        <f t="shared" si="4"/>
        <v>3.4285714285714284</v>
      </c>
      <c r="T44" s="76">
        <v>6</v>
      </c>
      <c r="U44" s="41">
        <f t="shared" si="5"/>
        <v>9.4285714285714288</v>
      </c>
      <c r="V44" s="23">
        <v>3</v>
      </c>
      <c r="W44" s="23"/>
      <c r="X44" s="23"/>
      <c r="Y44" s="23"/>
      <c r="Z44" s="23"/>
      <c r="AA44" s="23"/>
      <c r="AB44" s="23">
        <v>1</v>
      </c>
      <c r="AC44" s="23"/>
      <c r="AD44" s="24">
        <v>5</v>
      </c>
      <c r="AE44" s="25">
        <v>6</v>
      </c>
      <c r="AF44" s="25"/>
      <c r="AG44" s="25"/>
      <c r="AH44" s="26">
        <f t="shared" si="6"/>
        <v>15</v>
      </c>
      <c r="AI44" s="40">
        <f t="shared" si="7"/>
        <v>3.75</v>
      </c>
      <c r="AJ44" s="27">
        <f>5+3</f>
        <v>8</v>
      </c>
      <c r="AK44" s="28">
        <v>8</v>
      </c>
      <c r="AL44" s="28">
        <v>5</v>
      </c>
      <c r="AM44" s="28"/>
      <c r="AN44" s="29">
        <f t="shared" si="0"/>
        <v>21</v>
      </c>
      <c r="AO44" s="50">
        <f t="shared" si="15"/>
        <v>11.55</v>
      </c>
      <c r="AP44" s="52"/>
      <c r="AQ44" s="52">
        <v>4.5</v>
      </c>
      <c r="AR44" s="52">
        <v>3</v>
      </c>
      <c r="AS44" s="52">
        <v>3</v>
      </c>
      <c r="AT44" s="52"/>
      <c r="AU44" s="91">
        <f t="shared" si="10"/>
        <v>10.5</v>
      </c>
      <c r="AV44" s="94">
        <v>7.6</v>
      </c>
      <c r="AW44" s="92">
        <v>5</v>
      </c>
      <c r="AX44" s="53"/>
      <c r="AY44" s="53"/>
      <c r="AZ44" s="53">
        <v>1</v>
      </c>
      <c r="BA44" s="53">
        <f t="shared" si="8"/>
        <v>6</v>
      </c>
      <c r="BB44" s="41">
        <f t="shared" si="9"/>
        <v>5.5</v>
      </c>
      <c r="BC44" s="98">
        <f t="shared" si="14"/>
        <v>37.828571428571429</v>
      </c>
      <c r="BD44" s="57"/>
      <c r="BE44" s="57">
        <v>9</v>
      </c>
      <c r="BF44" s="57">
        <f t="shared" si="13"/>
        <v>7.615384615384615</v>
      </c>
      <c r="BG44" s="7">
        <v>22</v>
      </c>
      <c r="BJ44" s="43"/>
    </row>
    <row r="45" spans="1:62" ht="15.75" thickBot="1">
      <c r="A45" s="80">
        <v>40</v>
      </c>
      <c r="B45" s="81" t="s">
        <v>184</v>
      </c>
      <c r="C45" s="81" t="s">
        <v>75</v>
      </c>
      <c r="D45" s="81" t="s">
        <v>61</v>
      </c>
      <c r="E45" s="81" t="s">
        <v>185</v>
      </c>
      <c r="F45" s="82" t="s">
        <v>186</v>
      </c>
      <c r="G45" s="74">
        <v>6</v>
      </c>
      <c r="H45" s="75">
        <v>5</v>
      </c>
      <c r="I45" s="75">
        <v>3</v>
      </c>
      <c r="J45" s="76">
        <v>3</v>
      </c>
      <c r="K45" s="75">
        <v>0</v>
      </c>
      <c r="L45" s="75"/>
      <c r="M45" s="77"/>
      <c r="N45" s="75"/>
      <c r="O45" s="77"/>
      <c r="P45" s="75"/>
      <c r="Q45" s="75"/>
      <c r="R45" s="77">
        <f t="shared" si="3"/>
        <v>17</v>
      </c>
      <c r="S45" s="79">
        <f t="shared" si="4"/>
        <v>3.2380952380952381</v>
      </c>
      <c r="T45" s="76">
        <v>4</v>
      </c>
      <c r="U45" s="41">
        <f t="shared" si="5"/>
        <v>7.2380952380952381</v>
      </c>
      <c r="V45" s="23"/>
      <c r="W45" s="23"/>
      <c r="X45" s="23"/>
      <c r="Y45" s="23">
        <v>4</v>
      </c>
      <c r="Z45" s="23"/>
      <c r="AA45" s="23"/>
      <c r="AB45" s="23"/>
      <c r="AC45" s="23">
        <v>1</v>
      </c>
      <c r="AD45" s="24"/>
      <c r="AE45" s="25">
        <v>11</v>
      </c>
      <c r="AF45" s="25"/>
      <c r="AG45" s="25"/>
      <c r="AH45" s="26">
        <f t="shared" si="6"/>
        <v>16</v>
      </c>
      <c r="AI45" s="40">
        <f t="shared" si="7"/>
        <v>4</v>
      </c>
      <c r="AJ45" s="27"/>
      <c r="AK45" s="28">
        <v>13</v>
      </c>
      <c r="AL45" s="28">
        <v>7</v>
      </c>
      <c r="AM45" s="28"/>
      <c r="AN45" s="29">
        <f t="shared" si="0"/>
        <v>20</v>
      </c>
      <c r="AO45" s="50">
        <f t="shared" si="15"/>
        <v>11</v>
      </c>
      <c r="AP45" s="52">
        <v>6</v>
      </c>
      <c r="AQ45" s="52">
        <v>5</v>
      </c>
      <c r="AR45" s="52"/>
      <c r="AS45" s="52"/>
      <c r="AT45" s="52"/>
      <c r="AU45" s="91">
        <f t="shared" si="10"/>
        <v>11</v>
      </c>
      <c r="AV45" s="93">
        <f t="shared" si="11"/>
        <v>4.6538461538461542</v>
      </c>
      <c r="AW45" s="92"/>
      <c r="AX45" s="53"/>
      <c r="AY45" s="53"/>
      <c r="AZ45" s="53">
        <v>1</v>
      </c>
      <c r="BA45" s="53">
        <f t="shared" si="8"/>
        <v>1</v>
      </c>
      <c r="BB45" s="41">
        <f t="shared" si="9"/>
        <v>0.91666666666666663</v>
      </c>
      <c r="BC45" s="98">
        <f t="shared" si="14"/>
        <v>27.808608058608058</v>
      </c>
      <c r="BD45" s="57"/>
      <c r="BE45" s="57"/>
      <c r="BF45" s="57"/>
      <c r="BG45" s="7">
        <v>22</v>
      </c>
      <c r="BJ45" s="43">
        <f t="shared" si="12"/>
        <v>49.808608058608058</v>
      </c>
    </row>
    <row r="46" spans="1:62" ht="15.75" thickBot="1">
      <c r="A46" s="71">
        <v>41</v>
      </c>
      <c r="B46" s="81" t="s">
        <v>187</v>
      </c>
      <c r="C46" s="81" t="s">
        <v>75</v>
      </c>
      <c r="D46" s="81" t="s">
        <v>188</v>
      </c>
      <c r="E46" s="81" t="s">
        <v>189</v>
      </c>
      <c r="F46" s="82" t="s">
        <v>190</v>
      </c>
      <c r="G46" s="74"/>
      <c r="H46" s="75"/>
      <c r="I46" s="75">
        <v>1</v>
      </c>
      <c r="J46" s="76"/>
      <c r="K46" s="75"/>
      <c r="L46" s="75"/>
      <c r="M46" s="77"/>
      <c r="N46" s="75"/>
      <c r="O46" s="77"/>
      <c r="P46" s="75"/>
      <c r="Q46" s="75"/>
      <c r="R46" s="77">
        <f t="shared" si="3"/>
        <v>1</v>
      </c>
      <c r="S46" s="79">
        <f t="shared" si="4"/>
        <v>0.19047619047619047</v>
      </c>
      <c r="T46" s="76"/>
      <c r="U46" s="41">
        <f t="shared" si="5"/>
        <v>0.19047619047619047</v>
      </c>
      <c r="V46" s="23">
        <v>3</v>
      </c>
      <c r="W46" s="23"/>
      <c r="X46" s="23">
        <v>3</v>
      </c>
      <c r="Y46" s="23"/>
      <c r="Z46" s="23"/>
      <c r="AA46" s="23"/>
      <c r="AB46" s="23"/>
      <c r="AC46" s="23"/>
      <c r="AD46" s="24"/>
      <c r="AE46" s="25">
        <v>8</v>
      </c>
      <c r="AF46" s="25"/>
      <c r="AG46" s="25"/>
      <c r="AH46" s="26">
        <f t="shared" si="6"/>
        <v>14</v>
      </c>
      <c r="AI46" s="40">
        <f t="shared" si="7"/>
        <v>3.5</v>
      </c>
      <c r="AJ46" s="27">
        <f>5+1.5+3</f>
        <v>9.5</v>
      </c>
      <c r="AK46" s="28">
        <v>4</v>
      </c>
      <c r="AL46" s="28">
        <v>3</v>
      </c>
      <c r="AM46" s="28"/>
      <c r="AN46" s="29">
        <f t="shared" si="0"/>
        <v>16.5</v>
      </c>
      <c r="AO46" s="50">
        <f t="shared" si="15"/>
        <v>9.0749999999999993</v>
      </c>
      <c r="AP46" s="52"/>
      <c r="AQ46" s="52"/>
      <c r="AR46" s="52"/>
      <c r="AS46" s="52"/>
      <c r="AT46" s="52"/>
      <c r="AU46" s="91">
        <f t="shared" si="10"/>
        <v>0</v>
      </c>
      <c r="AV46" s="93">
        <f t="shared" si="11"/>
        <v>0</v>
      </c>
      <c r="AW46" s="92"/>
      <c r="AX46" s="53"/>
      <c r="AY46" s="53"/>
      <c r="AZ46" s="53"/>
      <c r="BA46" s="53">
        <f t="shared" si="8"/>
        <v>0</v>
      </c>
      <c r="BB46" s="41">
        <f t="shared" si="9"/>
        <v>0</v>
      </c>
      <c r="BC46" s="98">
        <f t="shared" si="14"/>
        <v>12.765476190476189</v>
      </c>
      <c r="BD46" s="57"/>
      <c r="BE46" s="57"/>
      <c r="BF46" s="57"/>
      <c r="BG46" s="7">
        <v>22</v>
      </c>
      <c r="BJ46" s="43">
        <f t="shared" si="12"/>
        <v>34.765476190476193</v>
      </c>
    </row>
    <row r="47" spans="1:62" ht="15.75" thickBot="1">
      <c r="A47" s="80">
        <v>42</v>
      </c>
      <c r="B47" s="81" t="s">
        <v>191</v>
      </c>
      <c r="C47" s="81" t="s">
        <v>192</v>
      </c>
      <c r="D47" s="81" t="s">
        <v>193</v>
      </c>
      <c r="E47" s="81" t="s">
        <v>194</v>
      </c>
      <c r="F47" s="82" t="s">
        <v>195</v>
      </c>
      <c r="G47" s="74">
        <v>6</v>
      </c>
      <c r="H47" s="75"/>
      <c r="I47" s="75">
        <v>3</v>
      </c>
      <c r="J47" s="76">
        <v>3</v>
      </c>
      <c r="K47" s="75">
        <v>0</v>
      </c>
      <c r="L47" s="75">
        <v>3</v>
      </c>
      <c r="M47" s="77">
        <v>3</v>
      </c>
      <c r="N47" s="75"/>
      <c r="O47" s="77"/>
      <c r="P47" s="75"/>
      <c r="Q47" s="75"/>
      <c r="R47" s="77">
        <f t="shared" si="3"/>
        <v>18</v>
      </c>
      <c r="S47" s="79">
        <f t="shared" si="4"/>
        <v>3.4285714285714284</v>
      </c>
      <c r="T47" s="76">
        <v>8</v>
      </c>
      <c r="U47" s="41">
        <f t="shared" si="5"/>
        <v>11.428571428571429</v>
      </c>
      <c r="V47" s="23"/>
      <c r="W47" s="23"/>
      <c r="X47" s="23"/>
      <c r="Y47" s="23">
        <v>4</v>
      </c>
      <c r="Z47" s="23"/>
      <c r="AA47" s="23">
        <v>2</v>
      </c>
      <c r="AB47" s="23"/>
      <c r="AC47" s="23"/>
      <c r="AD47" s="24"/>
      <c r="AE47" s="25">
        <v>8</v>
      </c>
      <c r="AF47" s="25"/>
      <c r="AG47" s="25"/>
      <c r="AH47" s="26">
        <f t="shared" si="6"/>
        <v>14</v>
      </c>
      <c r="AI47" s="40">
        <f t="shared" si="7"/>
        <v>3.5</v>
      </c>
      <c r="AJ47" s="27">
        <v>5</v>
      </c>
      <c r="AK47" s="28">
        <v>9</v>
      </c>
      <c r="AL47" s="28">
        <v>7</v>
      </c>
      <c r="AM47" s="28">
        <v>5</v>
      </c>
      <c r="AN47" s="29">
        <f t="shared" si="0"/>
        <v>26</v>
      </c>
      <c r="AO47" s="50">
        <f t="shared" si="15"/>
        <v>14.3</v>
      </c>
      <c r="AP47" s="52">
        <v>6</v>
      </c>
      <c r="AQ47" s="52">
        <v>5</v>
      </c>
      <c r="AR47" s="52">
        <v>2</v>
      </c>
      <c r="AS47" s="52">
        <v>4</v>
      </c>
      <c r="AT47" s="52"/>
      <c r="AU47" s="91">
        <f t="shared" si="10"/>
        <v>17</v>
      </c>
      <c r="AV47" s="93">
        <f t="shared" si="11"/>
        <v>7.1923076923076925</v>
      </c>
      <c r="AW47" s="92">
        <v>2.5</v>
      </c>
      <c r="AX47" s="53">
        <v>6</v>
      </c>
      <c r="AY47" s="53"/>
      <c r="AZ47" s="53"/>
      <c r="BA47" s="53">
        <f t="shared" si="8"/>
        <v>8.5</v>
      </c>
      <c r="BB47" s="41">
        <f t="shared" si="9"/>
        <v>7.791666666666667</v>
      </c>
      <c r="BC47" s="98">
        <f t="shared" si="14"/>
        <v>44.212545787545793</v>
      </c>
      <c r="BD47" s="57"/>
      <c r="BE47" s="57">
        <v>5</v>
      </c>
      <c r="BF47" s="57">
        <f t="shared" si="13"/>
        <v>4.2307692307692308</v>
      </c>
      <c r="BG47" s="7">
        <v>22</v>
      </c>
      <c r="BJ47" s="43"/>
    </row>
    <row r="48" spans="1:62" ht="15.75" thickBot="1">
      <c r="A48" s="71">
        <v>43</v>
      </c>
      <c r="B48" s="81" t="s">
        <v>196</v>
      </c>
      <c r="C48" s="81" t="s">
        <v>197</v>
      </c>
      <c r="D48" s="81" t="s">
        <v>198</v>
      </c>
      <c r="E48" s="81" t="s">
        <v>199</v>
      </c>
      <c r="F48" s="82" t="s">
        <v>200</v>
      </c>
      <c r="G48" s="74">
        <v>6</v>
      </c>
      <c r="H48" s="75">
        <v>5</v>
      </c>
      <c r="I48" s="75"/>
      <c r="J48" s="76"/>
      <c r="K48" s="75"/>
      <c r="L48" s="75"/>
      <c r="M48" s="77"/>
      <c r="N48" s="75"/>
      <c r="O48" s="77">
        <v>3</v>
      </c>
      <c r="P48" s="75"/>
      <c r="Q48" s="75">
        <v>3</v>
      </c>
      <c r="R48" s="77">
        <f t="shared" si="3"/>
        <v>17</v>
      </c>
      <c r="S48" s="79">
        <f t="shared" si="4"/>
        <v>3.2380952380952381</v>
      </c>
      <c r="T48" s="76">
        <v>4</v>
      </c>
      <c r="U48" s="41">
        <f t="shared" si="5"/>
        <v>7.2380952380952381</v>
      </c>
      <c r="V48" s="23">
        <v>3</v>
      </c>
      <c r="W48" s="23">
        <v>2</v>
      </c>
      <c r="X48" s="23"/>
      <c r="Y48" s="23">
        <v>9</v>
      </c>
      <c r="Z48" s="23"/>
      <c r="AA48" s="23">
        <v>2</v>
      </c>
      <c r="AB48" s="23"/>
      <c r="AC48" s="23">
        <v>3</v>
      </c>
      <c r="AD48" s="24"/>
      <c r="AE48" s="25">
        <v>30</v>
      </c>
      <c r="AF48" s="25">
        <v>1</v>
      </c>
      <c r="AG48" s="25"/>
      <c r="AH48" s="26">
        <f t="shared" si="6"/>
        <v>50</v>
      </c>
      <c r="AI48" s="40">
        <f t="shared" si="7"/>
        <v>12.5</v>
      </c>
      <c r="AJ48" s="27">
        <v>8</v>
      </c>
      <c r="AK48" s="28">
        <v>13</v>
      </c>
      <c r="AL48" s="28">
        <v>10</v>
      </c>
      <c r="AM48" s="28"/>
      <c r="AN48" s="29">
        <f t="shared" si="0"/>
        <v>31</v>
      </c>
      <c r="AO48" s="50">
        <f t="shared" si="15"/>
        <v>17.05</v>
      </c>
      <c r="AP48" s="52">
        <v>6</v>
      </c>
      <c r="AQ48" s="52">
        <v>5</v>
      </c>
      <c r="AR48" s="52"/>
      <c r="AS48" s="52"/>
      <c r="AT48" s="52"/>
      <c r="AU48" s="91">
        <f t="shared" si="10"/>
        <v>11</v>
      </c>
      <c r="AV48" s="93">
        <f t="shared" si="11"/>
        <v>4.6538461538461542</v>
      </c>
      <c r="AW48" s="92">
        <v>5</v>
      </c>
      <c r="AX48" s="53">
        <v>9</v>
      </c>
      <c r="AY48" s="53">
        <v>4</v>
      </c>
      <c r="AZ48" s="53">
        <v>2</v>
      </c>
      <c r="BA48" s="53">
        <v>4</v>
      </c>
      <c r="BB48" s="41">
        <f t="shared" si="9"/>
        <v>3.6666666666666665</v>
      </c>
      <c r="BC48" s="98">
        <f t="shared" si="14"/>
        <v>45.108608058608063</v>
      </c>
      <c r="BD48" s="57"/>
      <c r="BE48" s="57"/>
      <c r="BF48" s="57"/>
      <c r="BG48" s="7">
        <v>22</v>
      </c>
      <c r="BJ48" s="43"/>
    </row>
    <row r="49" spans="1:62" ht="15.75" thickBot="1">
      <c r="A49" s="80">
        <v>44</v>
      </c>
      <c r="B49" s="81" t="s">
        <v>201</v>
      </c>
      <c r="C49" s="81" t="s">
        <v>80</v>
      </c>
      <c r="D49" s="81" t="s">
        <v>202</v>
      </c>
      <c r="E49" s="81" t="s">
        <v>203</v>
      </c>
      <c r="F49" s="82" t="s">
        <v>204</v>
      </c>
      <c r="G49" s="74"/>
      <c r="H49" s="75"/>
      <c r="I49" s="75"/>
      <c r="J49" s="76"/>
      <c r="K49" s="75"/>
      <c r="L49" s="75"/>
      <c r="M49" s="77"/>
      <c r="N49" s="75"/>
      <c r="O49" s="77"/>
      <c r="P49" s="75"/>
      <c r="Q49" s="75"/>
      <c r="R49" s="77">
        <f t="shared" si="3"/>
        <v>0</v>
      </c>
      <c r="S49" s="79">
        <f t="shared" si="4"/>
        <v>0</v>
      </c>
      <c r="T49" s="76"/>
      <c r="U49" s="41">
        <f t="shared" si="5"/>
        <v>0</v>
      </c>
      <c r="V49" s="23">
        <v>1</v>
      </c>
      <c r="W49" s="23"/>
      <c r="X49" s="23"/>
      <c r="Y49" s="23"/>
      <c r="Z49" s="23"/>
      <c r="AA49" s="23"/>
      <c r="AB49" s="23"/>
      <c r="AC49" s="23"/>
      <c r="AD49" s="24"/>
      <c r="AE49" s="25"/>
      <c r="AF49" s="25"/>
      <c r="AG49" s="25"/>
      <c r="AH49" s="26">
        <f t="shared" si="6"/>
        <v>1</v>
      </c>
      <c r="AI49" s="40">
        <f t="shared" si="7"/>
        <v>0.25</v>
      </c>
      <c r="AJ49" s="27"/>
      <c r="AK49" s="28"/>
      <c r="AL49" s="28"/>
      <c r="AM49" s="28"/>
      <c r="AN49" s="29">
        <f t="shared" si="0"/>
        <v>0</v>
      </c>
      <c r="AO49" s="50">
        <f t="shared" si="15"/>
        <v>0</v>
      </c>
      <c r="AP49" s="52"/>
      <c r="AQ49" s="52"/>
      <c r="AR49" s="52"/>
      <c r="AS49" s="52"/>
      <c r="AT49" s="52"/>
      <c r="AU49" s="91">
        <f t="shared" si="10"/>
        <v>0</v>
      </c>
      <c r="AV49" s="93">
        <f t="shared" si="11"/>
        <v>0</v>
      </c>
      <c r="AW49" s="92"/>
      <c r="AX49" s="53"/>
      <c r="AY49" s="53"/>
      <c r="AZ49" s="53"/>
      <c r="BA49" s="53">
        <f t="shared" si="8"/>
        <v>0</v>
      </c>
      <c r="BB49" s="41">
        <f t="shared" si="9"/>
        <v>0</v>
      </c>
      <c r="BC49" s="98">
        <f t="shared" si="14"/>
        <v>0.25</v>
      </c>
      <c r="BD49" s="57"/>
      <c r="BE49" s="57"/>
      <c r="BF49" s="57"/>
      <c r="BG49" s="7">
        <v>22</v>
      </c>
      <c r="BJ49" s="43">
        <f t="shared" si="12"/>
        <v>22.25</v>
      </c>
    </row>
    <row r="50" spans="1:62" ht="15.75" thickBot="1">
      <c r="A50" s="71">
        <v>45</v>
      </c>
      <c r="B50" s="81" t="s">
        <v>205</v>
      </c>
      <c r="C50" s="81" t="s">
        <v>206</v>
      </c>
      <c r="D50" s="81" t="s">
        <v>207</v>
      </c>
      <c r="E50" s="81" t="s">
        <v>208</v>
      </c>
      <c r="F50" s="82" t="s">
        <v>209</v>
      </c>
      <c r="G50" s="74">
        <v>6</v>
      </c>
      <c r="H50" s="75"/>
      <c r="I50" s="75">
        <v>5</v>
      </c>
      <c r="J50" s="76">
        <v>3</v>
      </c>
      <c r="K50" s="75">
        <v>3</v>
      </c>
      <c r="L50" s="75">
        <v>3</v>
      </c>
      <c r="M50" s="77">
        <v>3</v>
      </c>
      <c r="N50" s="75"/>
      <c r="O50" s="77"/>
      <c r="P50" s="75"/>
      <c r="Q50" s="75"/>
      <c r="R50" s="77">
        <f t="shared" si="3"/>
        <v>23</v>
      </c>
      <c r="S50" s="79">
        <f t="shared" si="4"/>
        <v>4.3809523809523814</v>
      </c>
      <c r="T50" s="76">
        <v>8</v>
      </c>
      <c r="U50" s="41">
        <f t="shared" si="5"/>
        <v>12.380952380952381</v>
      </c>
      <c r="V50" s="23"/>
      <c r="W50" s="23"/>
      <c r="X50" s="23"/>
      <c r="Y50" s="23">
        <v>2</v>
      </c>
      <c r="Z50" s="23"/>
      <c r="AA50" s="23"/>
      <c r="AB50" s="23">
        <v>1</v>
      </c>
      <c r="AC50" s="23"/>
      <c r="AD50" s="24">
        <v>6</v>
      </c>
      <c r="AE50" s="25">
        <v>18</v>
      </c>
      <c r="AF50" s="25"/>
      <c r="AG50" s="25"/>
      <c r="AH50" s="26">
        <f t="shared" si="6"/>
        <v>27</v>
      </c>
      <c r="AI50" s="40">
        <f t="shared" si="7"/>
        <v>6.75</v>
      </c>
      <c r="AJ50" s="27">
        <v>11</v>
      </c>
      <c r="AK50" s="28">
        <v>10</v>
      </c>
      <c r="AL50" s="28">
        <v>6</v>
      </c>
      <c r="AM50" s="28"/>
      <c r="AN50" s="29">
        <f t="shared" si="0"/>
        <v>27</v>
      </c>
      <c r="AO50" s="50">
        <f t="shared" si="15"/>
        <v>14.85</v>
      </c>
      <c r="AP50" s="52">
        <v>4</v>
      </c>
      <c r="AQ50" s="52">
        <v>3</v>
      </c>
      <c r="AR50" s="52">
        <v>2</v>
      </c>
      <c r="AS50" s="52">
        <v>3</v>
      </c>
      <c r="AT50" s="52">
        <v>0</v>
      </c>
      <c r="AU50" s="91">
        <f t="shared" si="10"/>
        <v>12</v>
      </c>
      <c r="AV50" s="93">
        <f t="shared" si="11"/>
        <v>5.0769230769230766</v>
      </c>
      <c r="AW50" s="92">
        <v>3</v>
      </c>
      <c r="AX50" s="53">
        <v>6</v>
      </c>
      <c r="AY50" s="53"/>
      <c r="AZ50" s="53"/>
      <c r="BA50" s="53">
        <f t="shared" si="8"/>
        <v>9</v>
      </c>
      <c r="BB50" s="41">
        <f t="shared" si="9"/>
        <v>8.25</v>
      </c>
      <c r="BC50" s="98">
        <f t="shared" si="14"/>
        <v>47.307875457875454</v>
      </c>
      <c r="BD50" s="57"/>
      <c r="BE50" s="57">
        <v>3</v>
      </c>
      <c r="BF50" s="57">
        <f t="shared" si="13"/>
        <v>2.5384615384615383</v>
      </c>
      <c r="BG50" s="7">
        <v>22</v>
      </c>
      <c r="BJ50" s="43"/>
    </row>
    <row r="51" spans="1:62" ht="15.75" thickBot="1">
      <c r="A51" s="80">
        <v>46</v>
      </c>
      <c r="B51" s="81" t="s">
        <v>210</v>
      </c>
      <c r="C51" s="81" t="s">
        <v>211</v>
      </c>
      <c r="D51" s="81" t="s">
        <v>212</v>
      </c>
      <c r="E51" s="81" t="s">
        <v>213</v>
      </c>
      <c r="F51" s="82" t="s">
        <v>214</v>
      </c>
      <c r="G51" s="74"/>
      <c r="H51" s="75"/>
      <c r="I51" s="75">
        <v>3</v>
      </c>
      <c r="J51" s="76">
        <v>3</v>
      </c>
      <c r="K51" s="75"/>
      <c r="L51" s="75"/>
      <c r="M51" s="77"/>
      <c r="N51" s="75"/>
      <c r="O51" s="77"/>
      <c r="P51" s="75"/>
      <c r="Q51" s="75"/>
      <c r="R51" s="77">
        <f t="shared" si="3"/>
        <v>6</v>
      </c>
      <c r="S51" s="79">
        <f t="shared" si="4"/>
        <v>1.1428571428571428</v>
      </c>
      <c r="T51" s="76">
        <v>5</v>
      </c>
      <c r="U51" s="41">
        <f t="shared" si="5"/>
        <v>6.1428571428571423</v>
      </c>
      <c r="V51" s="23"/>
      <c r="W51" s="23"/>
      <c r="X51" s="23"/>
      <c r="Y51" s="23"/>
      <c r="Z51" s="23"/>
      <c r="AA51" s="23">
        <v>2</v>
      </c>
      <c r="AB51" s="23"/>
      <c r="AC51" s="23"/>
      <c r="AD51" s="24"/>
      <c r="AE51" s="25">
        <v>21</v>
      </c>
      <c r="AF51" s="25"/>
      <c r="AG51" s="25"/>
      <c r="AH51" s="26">
        <f t="shared" si="6"/>
        <v>23</v>
      </c>
      <c r="AI51" s="40">
        <f t="shared" si="7"/>
        <v>5.75</v>
      </c>
      <c r="AJ51" s="27">
        <v>11</v>
      </c>
      <c r="AK51" s="28">
        <v>5</v>
      </c>
      <c r="AL51" s="28">
        <v>11</v>
      </c>
      <c r="AM51" s="28"/>
      <c r="AN51" s="29">
        <f t="shared" si="0"/>
        <v>27</v>
      </c>
      <c r="AO51" s="50">
        <f t="shared" si="15"/>
        <v>14.85</v>
      </c>
      <c r="AP51" s="52">
        <v>6</v>
      </c>
      <c r="AQ51" s="52"/>
      <c r="AR51" s="52"/>
      <c r="AS51" s="52"/>
      <c r="AT51" s="52"/>
      <c r="AU51" s="91">
        <f t="shared" si="10"/>
        <v>6</v>
      </c>
      <c r="AV51" s="94">
        <v>10.199999999999999</v>
      </c>
      <c r="AW51" s="92"/>
      <c r="AX51" s="53">
        <v>9</v>
      </c>
      <c r="AY51" s="53">
        <v>1</v>
      </c>
      <c r="AZ51" s="53"/>
      <c r="BA51" s="53">
        <f t="shared" si="8"/>
        <v>10</v>
      </c>
      <c r="BB51" s="41">
        <f t="shared" si="9"/>
        <v>9.1666666666666661</v>
      </c>
      <c r="BC51" s="98">
        <f t="shared" si="14"/>
        <v>46.109523809523807</v>
      </c>
      <c r="BD51" s="57"/>
      <c r="BE51" s="57">
        <v>12</v>
      </c>
      <c r="BF51" s="57">
        <f t="shared" si="13"/>
        <v>10.153846153846153</v>
      </c>
      <c r="BG51" s="7">
        <v>22</v>
      </c>
      <c r="BJ51" s="43"/>
    </row>
    <row r="52" spans="1:62" ht="15.75" thickBot="1">
      <c r="A52" s="71">
        <v>47</v>
      </c>
      <c r="B52" s="81" t="s">
        <v>215</v>
      </c>
      <c r="C52" s="81" t="s">
        <v>216</v>
      </c>
      <c r="D52" s="81" t="s">
        <v>217</v>
      </c>
      <c r="E52" s="81" t="s">
        <v>218</v>
      </c>
      <c r="F52" s="82" t="s">
        <v>219</v>
      </c>
      <c r="G52" s="74">
        <v>6</v>
      </c>
      <c r="H52" s="75">
        <v>5</v>
      </c>
      <c r="I52" s="75">
        <v>3</v>
      </c>
      <c r="J52" s="76">
        <v>3</v>
      </c>
      <c r="K52" s="75">
        <v>3</v>
      </c>
      <c r="L52" s="75">
        <v>3</v>
      </c>
      <c r="M52" s="77">
        <v>3</v>
      </c>
      <c r="N52" s="75"/>
      <c r="O52" s="77"/>
      <c r="P52" s="75"/>
      <c r="Q52" s="75"/>
      <c r="R52" s="77">
        <f t="shared" si="3"/>
        <v>26</v>
      </c>
      <c r="S52" s="79">
        <f t="shared" si="4"/>
        <v>4.9523809523809526</v>
      </c>
      <c r="T52" s="76">
        <v>4</v>
      </c>
      <c r="U52" s="41">
        <f t="shared" si="5"/>
        <v>8.9523809523809526</v>
      </c>
      <c r="V52" s="23">
        <v>3</v>
      </c>
      <c r="W52" s="23"/>
      <c r="X52" s="23"/>
      <c r="Y52" s="23">
        <v>5</v>
      </c>
      <c r="Z52" s="23"/>
      <c r="AA52" s="23">
        <v>1</v>
      </c>
      <c r="AB52" s="23"/>
      <c r="AC52" s="23"/>
      <c r="AD52" s="24">
        <v>6</v>
      </c>
      <c r="AE52" s="25">
        <v>25</v>
      </c>
      <c r="AF52" s="25">
        <v>1</v>
      </c>
      <c r="AG52" s="25"/>
      <c r="AH52" s="26">
        <f t="shared" si="6"/>
        <v>41</v>
      </c>
      <c r="AI52" s="40">
        <f t="shared" si="7"/>
        <v>10.25</v>
      </c>
      <c r="AJ52" s="27">
        <v>11</v>
      </c>
      <c r="AK52" s="28">
        <v>13</v>
      </c>
      <c r="AL52" s="28">
        <v>7</v>
      </c>
      <c r="AM52" s="28"/>
      <c r="AN52" s="29">
        <f t="shared" si="0"/>
        <v>31</v>
      </c>
      <c r="AO52" s="50">
        <f t="shared" si="15"/>
        <v>17.05</v>
      </c>
      <c r="AP52" s="52">
        <v>6</v>
      </c>
      <c r="AQ52" s="52">
        <v>5</v>
      </c>
      <c r="AR52" s="52">
        <v>7</v>
      </c>
      <c r="AS52" s="52">
        <v>5</v>
      </c>
      <c r="AT52" s="52"/>
      <c r="AU52" s="91">
        <f t="shared" si="10"/>
        <v>23</v>
      </c>
      <c r="AV52" s="93">
        <f t="shared" si="11"/>
        <v>9.7307692307692299</v>
      </c>
      <c r="AW52" s="92">
        <v>5</v>
      </c>
      <c r="AX52" s="53">
        <v>6</v>
      </c>
      <c r="AY52" s="53"/>
      <c r="AZ52" s="53"/>
      <c r="BA52" s="53">
        <f t="shared" si="8"/>
        <v>11</v>
      </c>
      <c r="BB52" s="41">
        <f t="shared" si="9"/>
        <v>10.083333333333334</v>
      </c>
      <c r="BC52" s="98">
        <f t="shared" si="14"/>
        <v>56.066483516483515</v>
      </c>
      <c r="BD52" s="57"/>
      <c r="BE52" s="57"/>
      <c r="BF52" s="57"/>
      <c r="BG52" s="7">
        <v>22</v>
      </c>
      <c r="BJ52" s="43"/>
    </row>
    <row r="53" spans="1:62" ht="15.75" thickBot="1">
      <c r="A53" s="80">
        <v>48</v>
      </c>
      <c r="B53" s="81" t="s">
        <v>220</v>
      </c>
      <c r="C53" s="81" t="s">
        <v>221</v>
      </c>
      <c r="D53" s="81" t="s">
        <v>222</v>
      </c>
      <c r="E53" s="81" t="s">
        <v>223</v>
      </c>
      <c r="F53" s="82" t="s">
        <v>224</v>
      </c>
      <c r="G53" s="74">
        <v>6</v>
      </c>
      <c r="H53" s="75">
        <v>3</v>
      </c>
      <c r="I53" s="75">
        <v>3</v>
      </c>
      <c r="J53" s="76">
        <v>3</v>
      </c>
      <c r="K53" s="75">
        <v>3</v>
      </c>
      <c r="L53" s="75">
        <v>3</v>
      </c>
      <c r="M53" s="77">
        <v>3</v>
      </c>
      <c r="N53" s="75"/>
      <c r="O53" s="77"/>
      <c r="P53" s="75"/>
      <c r="Q53" s="75"/>
      <c r="R53" s="77">
        <f t="shared" si="3"/>
        <v>24</v>
      </c>
      <c r="S53" s="79">
        <f t="shared" si="4"/>
        <v>4.5714285714285712</v>
      </c>
      <c r="T53" s="76"/>
      <c r="U53" s="41">
        <f t="shared" si="5"/>
        <v>4.5714285714285712</v>
      </c>
      <c r="V53" s="23">
        <v>3</v>
      </c>
      <c r="W53" s="23"/>
      <c r="X53" s="23">
        <v>1</v>
      </c>
      <c r="Y53" s="23">
        <v>5</v>
      </c>
      <c r="Z53" s="23"/>
      <c r="AA53" s="23">
        <v>2</v>
      </c>
      <c r="AB53" s="23">
        <v>1</v>
      </c>
      <c r="AC53" s="23"/>
      <c r="AD53" s="24"/>
      <c r="AE53" s="25">
        <v>23</v>
      </c>
      <c r="AF53" s="25">
        <v>2</v>
      </c>
      <c r="AG53" s="25"/>
      <c r="AH53" s="26">
        <f t="shared" si="6"/>
        <v>37</v>
      </c>
      <c r="AI53" s="40">
        <f t="shared" si="7"/>
        <v>9.25</v>
      </c>
      <c r="AJ53" s="27">
        <v>11</v>
      </c>
      <c r="AK53" s="28">
        <v>9</v>
      </c>
      <c r="AL53" s="28">
        <v>7</v>
      </c>
      <c r="AM53" s="28"/>
      <c r="AN53" s="29">
        <f t="shared" si="0"/>
        <v>27</v>
      </c>
      <c r="AO53" s="50">
        <f t="shared" si="15"/>
        <v>14.85</v>
      </c>
      <c r="AP53" s="52">
        <v>6</v>
      </c>
      <c r="AQ53" s="52"/>
      <c r="AR53" s="52">
        <v>0</v>
      </c>
      <c r="AS53" s="52">
        <v>3</v>
      </c>
      <c r="AT53" s="52"/>
      <c r="AU53" s="91">
        <f t="shared" si="10"/>
        <v>9</v>
      </c>
      <c r="AV53" s="94">
        <v>10.199999999999999</v>
      </c>
      <c r="AW53" s="92">
        <v>5</v>
      </c>
      <c r="AX53" s="53">
        <v>6</v>
      </c>
      <c r="AY53" s="53">
        <v>1</v>
      </c>
      <c r="AZ53" s="53">
        <v>2</v>
      </c>
      <c r="BA53" s="53">
        <f t="shared" si="8"/>
        <v>14</v>
      </c>
      <c r="BB53" s="41">
        <f t="shared" si="9"/>
        <v>12.833333333333334</v>
      </c>
      <c r="BC53" s="98">
        <f t="shared" si="14"/>
        <v>51.704761904761902</v>
      </c>
      <c r="BD53" s="57"/>
      <c r="BE53" s="57">
        <v>12</v>
      </c>
      <c r="BF53" s="57">
        <f t="shared" si="13"/>
        <v>10.153846153846153</v>
      </c>
      <c r="BG53" s="7">
        <v>22</v>
      </c>
      <c r="BJ53" s="43"/>
    </row>
    <row r="54" spans="1:62" ht="15.75" thickBot="1">
      <c r="A54" s="71">
        <v>49</v>
      </c>
      <c r="B54" s="81" t="s">
        <v>225</v>
      </c>
      <c r="C54" s="81" t="s">
        <v>221</v>
      </c>
      <c r="D54" s="81" t="s">
        <v>226</v>
      </c>
      <c r="E54" s="81" t="s">
        <v>227</v>
      </c>
      <c r="F54" s="82" t="s">
        <v>228</v>
      </c>
      <c r="G54" s="74">
        <v>3</v>
      </c>
      <c r="H54" s="75"/>
      <c r="I54" s="75">
        <v>0</v>
      </c>
      <c r="J54" s="76">
        <v>0</v>
      </c>
      <c r="K54" s="75">
        <v>0</v>
      </c>
      <c r="L54" s="75"/>
      <c r="M54" s="77"/>
      <c r="N54" s="75"/>
      <c r="O54" s="77"/>
      <c r="P54" s="75"/>
      <c r="Q54" s="75"/>
      <c r="R54" s="77">
        <f t="shared" si="3"/>
        <v>3</v>
      </c>
      <c r="S54" s="79">
        <f t="shared" si="4"/>
        <v>0.5714285714285714</v>
      </c>
      <c r="T54" s="76">
        <v>6</v>
      </c>
      <c r="U54" s="41">
        <f t="shared" si="5"/>
        <v>6.5714285714285712</v>
      </c>
      <c r="V54" s="23">
        <v>1</v>
      </c>
      <c r="W54" s="23">
        <v>1</v>
      </c>
      <c r="X54" s="23"/>
      <c r="Y54" s="23"/>
      <c r="Z54" s="23"/>
      <c r="AA54" s="23"/>
      <c r="AB54" s="23"/>
      <c r="AC54" s="23"/>
      <c r="AD54" s="24">
        <v>5</v>
      </c>
      <c r="AE54" s="25">
        <v>13</v>
      </c>
      <c r="AF54" s="25">
        <v>2</v>
      </c>
      <c r="AG54" s="25"/>
      <c r="AH54" s="26">
        <f t="shared" si="6"/>
        <v>22</v>
      </c>
      <c r="AI54" s="40">
        <f t="shared" si="7"/>
        <v>5.5</v>
      </c>
      <c r="AJ54" s="27">
        <v>8</v>
      </c>
      <c r="AK54" s="28">
        <v>9</v>
      </c>
      <c r="AL54" s="28">
        <v>4</v>
      </c>
      <c r="AM54" s="28"/>
      <c r="AN54" s="29">
        <f t="shared" si="0"/>
        <v>21</v>
      </c>
      <c r="AO54" s="50">
        <f t="shared" si="15"/>
        <v>11.55</v>
      </c>
      <c r="AP54" s="52">
        <v>6</v>
      </c>
      <c r="AQ54" s="52"/>
      <c r="AR54" s="52">
        <v>0</v>
      </c>
      <c r="AS54" s="52"/>
      <c r="AT54" s="52">
        <v>0</v>
      </c>
      <c r="AU54" s="91">
        <f t="shared" si="10"/>
        <v>6</v>
      </c>
      <c r="AV54" s="93">
        <f t="shared" si="11"/>
        <v>2.5384615384615383</v>
      </c>
      <c r="AW54" s="92">
        <v>5</v>
      </c>
      <c r="AX54" s="53">
        <v>6</v>
      </c>
      <c r="AY54" s="53"/>
      <c r="AZ54" s="53"/>
      <c r="BA54" s="53">
        <f t="shared" si="8"/>
        <v>11</v>
      </c>
      <c r="BB54" s="41">
        <f t="shared" si="9"/>
        <v>10.083333333333334</v>
      </c>
      <c r="BC54" s="98">
        <f t="shared" si="14"/>
        <v>36.243223443223442</v>
      </c>
      <c r="BD54" s="57"/>
      <c r="BE54" s="57">
        <v>2</v>
      </c>
      <c r="BF54" s="57">
        <f t="shared" si="13"/>
        <v>1.6923076923076923</v>
      </c>
      <c r="BG54" s="7">
        <v>22</v>
      </c>
      <c r="BJ54" s="43"/>
    </row>
    <row r="55" spans="1:62" ht="15.75" thickBot="1">
      <c r="A55" s="80">
        <v>50</v>
      </c>
      <c r="B55" s="81" t="s">
        <v>229</v>
      </c>
      <c r="C55" s="81" t="s">
        <v>230</v>
      </c>
      <c r="D55" s="81" t="s">
        <v>231</v>
      </c>
      <c r="E55" s="81" t="s">
        <v>232</v>
      </c>
      <c r="F55" s="82" t="s">
        <v>233</v>
      </c>
      <c r="G55" s="74">
        <v>6</v>
      </c>
      <c r="H55" s="75"/>
      <c r="I55" s="75">
        <v>3</v>
      </c>
      <c r="J55" s="76">
        <v>3</v>
      </c>
      <c r="K55" s="75">
        <v>3</v>
      </c>
      <c r="L55" s="75">
        <v>3</v>
      </c>
      <c r="M55" s="77"/>
      <c r="N55" s="75">
        <v>3</v>
      </c>
      <c r="O55" s="77">
        <v>3</v>
      </c>
      <c r="P55" s="75"/>
      <c r="Q55" s="75">
        <v>3</v>
      </c>
      <c r="R55" s="77">
        <f t="shared" si="3"/>
        <v>27</v>
      </c>
      <c r="S55" s="79">
        <f t="shared" si="4"/>
        <v>5.1428571428571432</v>
      </c>
      <c r="T55" s="76">
        <v>8</v>
      </c>
      <c r="U55" s="41">
        <f t="shared" si="5"/>
        <v>13.142857142857142</v>
      </c>
      <c r="V55" s="23"/>
      <c r="W55" s="23"/>
      <c r="X55" s="23"/>
      <c r="Y55" s="23">
        <v>2</v>
      </c>
      <c r="Z55" s="23"/>
      <c r="AA55" s="23"/>
      <c r="AB55" s="23"/>
      <c r="AC55" s="23"/>
      <c r="AD55" s="24">
        <v>6</v>
      </c>
      <c r="AE55" s="25">
        <v>21</v>
      </c>
      <c r="AF55" s="25"/>
      <c r="AG55" s="25">
        <v>5</v>
      </c>
      <c r="AH55" s="26">
        <f t="shared" si="6"/>
        <v>34</v>
      </c>
      <c r="AI55" s="40">
        <f t="shared" si="7"/>
        <v>8.5</v>
      </c>
      <c r="AJ55" s="27">
        <v>11</v>
      </c>
      <c r="AK55" s="28">
        <v>10</v>
      </c>
      <c r="AL55" s="28">
        <v>7</v>
      </c>
      <c r="AM55" s="28"/>
      <c r="AN55" s="29">
        <f t="shared" si="0"/>
        <v>28</v>
      </c>
      <c r="AO55" s="50">
        <f t="shared" si="15"/>
        <v>15.4</v>
      </c>
      <c r="AP55" s="52">
        <v>6</v>
      </c>
      <c r="AQ55" s="52">
        <v>3</v>
      </c>
      <c r="AR55" s="52">
        <v>2</v>
      </c>
      <c r="AS55" s="52">
        <v>3</v>
      </c>
      <c r="AT55" s="52">
        <v>4</v>
      </c>
      <c r="AU55" s="91">
        <f t="shared" si="10"/>
        <v>18</v>
      </c>
      <c r="AV55" s="93">
        <f t="shared" si="11"/>
        <v>7.615384615384615</v>
      </c>
      <c r="AW55" s="92"/>
      <c r="AX55" s="53">
        <v>3</v>
      </c>
      <c r="AY55" s="53">
        <v>3</v>
      </c>
      <c r="AZ55" s="53"/>
      <c r="BA55" s="53">
        <f t="shared" si="8"/>
        <v>6</v>
      </c>
      <c r="BB55" s="41">
        <f t="shared" si="9"/>
        <v>5.5</v>
      </c>
      <c r="BC55" s="98">
        <f t="shared" si="14"/>
        <v>50.158241758241758</v>
      </c>
      <c r="BD55" s="57"/>
      <c r="BE55" s="57">
        <v>4</v>
      </c>
      <c r="BF55" s="57">
        <f t="shared" si="13"/>
        <v>3.3846153846153846</v>
      </c>
      <c r="BG55" s="7">
        <v>22</v>
      </c>
      <c r="BJ55" s="43"/>
    </row>
    <row r="56" spans="1:62" ht="15.75" thickBot="1">
      <c r="A56" s="71">
        <v>51</v>
      </c>
      <c r="B56" s="81" t="s">
        <v>234</v>
      </c>
      <c r="C56" s="81" t="s">
        <v>235</v>
      </c>
      <c r="D56" s="81" t="s">
        <v>151</v>
      </c>
      <c r="E56" s="81" t="s">
        <v>236</v>
      </c>
      <c r="F56" s="82" t="s">
        <v>237</v>
      </c>
      <c r="G56" s="74">
        <v>3</v>
      </c>
      <c r="H56" s="75"/>
      <c r="I56" s="75">
        <v>3</v>
      </c>
      <c r="J56" s="76"/>
      <c r="K56" s="75"/>
      <c r="L56" s="75"/>
      <c r="M56" s="77"/>
      <c r="N56" s="75"/>
      <c r="O56" s="77"/>
      <c r="P56" s="75"/>
      <c r="Q56" s="75"/>
      <c r="R56" s="77">
        <f t="shared" si="3"/>
        <v>6</v>
      </c>
      <c r="S56" s="79">
        <f t="shared" si="4"/>
        <v>1.1428571428571428</v>
      </c>
      <c r="T56" s="76"/>
      <c r="U56" s="41">
        <f t="shared" si="5"/>
        <v>1.1428571428571428</v>
      </c>
      <c r="V56" s="23">
        <v>3</v>
      </c>
      <c r="W56" s="23"/>
      <c r="X56" s="23"/>
      <c r="Y56" s="23">
        <v>4</v>
      </c>
      <c r="Z56" s="23"/>
      <c r="AA56" s="23"/>
      <c r="AB56" s="23"/>
      <c r="AC56" s="23"/>
      <c r="AD56" s="24"/>
      <c r="AE56" s="25">
        <v>4</v>
      </c>
      <c r="AF56" s="25"/>
      <c r="AG56" s="25"/>
      <c r="AH56" s="26">
        <f t="shared" si="6"/>
        <v>11</v>
      </c>
      <c r="AI56" s="40">
        <f t="shared" si="7"/>
        <v>2.75</v>
      </c>
      <c r="AJ56" s="27">
        <v>11</v>
      </c>
      <c r="AK56" s="28">
        <v>4</v>
      </c>
      <c r="AL56" s="28">
        <v>5</v>
      </c>
      <c r="AM56" s="28"/>
      <c r="AN56" s="29">
        <f t="shared" si="0"/>
        <v>20</v>
      </c>
      <c r="AO56" s="50">
        <f t="shared" si="15"/>
        <v>11</v>
      </c>
      <c r="AP56" s="52">
        <v>6</v>
      </c>
      <c r="AQ56" s="52"/>
      <c r="AR56" s="52">
        <v>3</v>
      </c>
      <c r="AS56" s="52"/>
      <c r="AT56" s="52"/>
      <c r="AU56" s="91">
        <f t="shared" si="10"/>
        <v>9</v>
      </c>
      <c r="AV56" s="93">
        <f t="shared" si="11"/>
        <v>3.8076923076923075</v>
      </c>
      <c r="AW56" s="92">
        <v>5</v>
      </c>
      <c r="AX56" s="53"/>
      <c r="AY56" s="53"/>
      <c r="AZ56" s="53"/>
      <c r="BA56" s="53">
        <f t="shared" si="8"/>
        <v>5</v>
      </c>
      <c r="BB56" s="41">
        <f t="shared" si="9"/>
        <v>4.583333333333333</v>
      </c>
      <c r="BC56" s="98">
        <f t="shared" si="14"/>
        <v>23.283882783882785</v>
      </c>
      <c r="BD56" s="57"/>
      <c r="BE56" s="57"/>
      <c r="BF56" s="57"/>
      <c r="BG56" s="7">
        <v>22</v>
      </c>
      <c r="BJ56" s="43">
        <f t="shared" si="12"/>
        <v>45.283882783882788</v>
      </c>
    </row>
    <row r="57" spans="1:62" ht="15.75" thickBot="1">
      <c r="A57" s="80">
        <v>52</v>
      </c>
      <c r="B57" s="81" t="s">
        <v>238</v>
      </c>
      <c r="C57" s="81" t="s">
        <v>239</v>
      </c>
      <c r="D57" s="81" t="s">
        <v>240</v>
      </c>
      <c r="E57" s="81" t="s">
        <v>241</v>
      </c>
      <c r="F57" s="82" t="s">
        <v>242</v>
      </c>
      <c r="G57" s="74">
        <v>10</v>
      </c>
      <c r="H57" s="75"/>
      <c r="I57" s="75">
        <v>3</v>
      </c>
      <c r="J57" s="76">
        <v>3</v>
      </c>
      <c r="K57" s="75">
        <v>3</v>
      </c>
      <c r="L57" s="75">
        <v>3</v>
      </c>
      <c r="M57" s="77">
        <v>3</v>
      </c>
      <c r="N57" s="75">
        <v>3</v>
      </c>
      <c r="O57" s="77">
        <v>3</v>
      </c>
      <c r="P57" s="75">
        <v>3</v>
      </c>
      <c r="Q57" s="75">
        <v>3</v>
      </c>
      <c r="R57" s="77">
        <f t="shared" si="3"/>
        <v>37</v>
      </c>
      <c r="S57" s="79">
        <f t="shared" si="4"/>
        <v>7.0476190476190474</v>
      </c>
      <c r="T57" s="76"/>
      <c r="U57" s="41">
        <f t="shared" si="5"/>
        <v>7.0476190476190474</v>
      </c>
      <c r="V57" s="23"/>
      <c r="W57" s="23"/>
      <c r="X57" s="23"/>
      <c r="Y57" s="23"/>
      <c r="Z57" s="23"/>
      <c r="AA57" s="23">
        <v>2</v>
      </c>
      <c r="AB57" s="23"/>
      <c r="AC57" s="23"/>
      <c r="AD57" s="24">
        <v>8</v>
      </c>
      <c r="AE57" s="25">
        <v>27</v>
      </c>
      <c r="AF57" s="25">
        <v>1</v>
      </c>
      <c r="AG57" s="25"/>
      <c r="AH57" s="26">
        <f t="shared" si="6"/>
        <v>38</v>
      </c>
      <c r="AI57" s="40">
        <f t="shared" si="7"/>
        <v>9.5</v>
      </c>
      <c r="AJ57" s="27">
        <v>11</v>
      </c>
      <c r="AK57" s="28">
        <v>13</v>
      </c>
      <c r="AL57" s="28">
        <v>5.5</v>
      </c>
      <c r="AM57" s="28">
        <v>5</v>
      </c>
      <c r="AN57" s="29">
        <f t="shared" si="0"/>
        <v>34.5</v>
      </c>
      <c r="AO57" s="50">
        <f t="shared" si="15"/>
        <v>18.975000000000001</v>
      </c>
      <c r="AP57" s="52">
        <v>6</v>
      </c>
      <c r="AQ57" s="52">
        <v>5</v>
      </c>
      <c r="AR57" s="52">
        <v>0</v>
      </c>
      <c r="AS57" s="52">
        <v>4.5</v>
      </c>
      <c r="AT57" s="52"/>
      <c r="AU57" s="91">
        <f t="shared" si="10"/>
        <v>15.5</v>
      </c>
      <c r="AV57" s="93">
        <f t="shared" si="11"/>
        <v>6.5576923076923075</v>
      </c>
      <c r="AW57" s="92">
        <v>2</v>
      </c>
      <c r="AX57" s="53">
        <v>9</v>
      </c>
      <c r="AY57" s="53">
        <v>2</v>
      </c>
      <c r="AZ57" s="53">
        <v>5</v>
      </c>
      <c r="BA57" s="53">
        <f t="shared" si="8"/>
        <v>18</v>
      </c>
      <c r="BB57" s="41">
        <f t="shared" si="9"/>
        <v>16.5</v>
      </c>
      <c r="BC57" s="98">
        <f t="shared" si="14"/>
        <v>58.580311355311352</v>
      </c>
      <c r="BD57" s="57"/>
      <c r="BE57" s="57"/>
      <c r="BF57" s="57"/>
      <c r="BG57" s="7">
        <v>22</v>
      </c>
      <c r="BJ57" s="43"/>
    </row>
    <row r="58" spans="1:62" ht="15.75" thickBot="1">
      <c r="A58" s="71">
        <v>53</v>
      </c>
      <c r="B58" s="81" t="s">
        <v>243</v>
      </c>
      <c r="C58" s="81" t="s">
        <v>244</v>
      </c>
      <c r="D58" s="81" t="s">
        <v>245</v>
      </c>
      <c r="E58" s="81" t="s">
        <v>246</v>
      </c>
      <c r="F58" s="82" t="s">
        <v>247</v>
      </c>
      <c r="G58" s="74"/>
      <c r="H58" s="75"/>
      <c r="I58" s="75">
        <v>3</v>
      </c>
      <c r="J58" s="76">
        <v>3</v>
      </c>
      <c r="K58" s="75">
        <v>3</v>
      </c>
      <c r="L58" s="75">
        <v>3</v>
      </c>
      <c r="M58" s="77">
        <v>3</v>
      </c>
      <c r="N58" s="75">
        <v>3</v>
      </c>
      <c r="O58" s="77">
        <v>3</v>
      </c>
      <c r="P58" s="75"/>
      <c r="Q58" s="75"/>
      <c r="R58" s="77">
        <f t="shared" si="3"/>
        <v>21</v>
      </c>
      <c r="S58" s="79">
        <f t="shared" si="4"/>
        <v>4</v>
      </c>
      <c r="T58" s="76">
        <v>8</v>
      </c>
      <c r="U58" s="41">
        <f t="shared" si="5"/>
        <v>12</v>
      </c>
      <c r="V58" s="23">
        <v>3</v>
      </c>
      <c r="W58" s="23"/>
      <c r="X58" s="23">
        <v>5</v>
      </c>
      <c r="Y58" s="23">
        <v>9</v>
      </c>
      <c r="Z58" s="23"/>
      <c r="AA58" s="23"/>
      <c r="AB58" s="23"/>
      <c r="AC58" s="23"/>
      <c r="AD58" s="24"/>
      <c r="AE58" s="25">
        <v>23</v>
      </c>
      <c r="AF58" s="25">
        <v>1</v>
      </c>
      <c r="AG58" s="25"/>
      <c r="AH58" s="26">
        <f t="shared" si="6"/>
        <v>41</v>
      </c>
      <c r="AI58" s="40">
        <f t="shared" si="7"/>
        <v>10.25</v>
      </c>
      <c r="AJ58" s="27"/>
      <c r="AK58" s="28">
        <v>13</v>
      </c>
      <c r="AL58" s="28">
        <v>7</v>
      </c>
      <c r="AM58" s="28"/>
      <c r="AN58" s="29">
        <f t="shared" si="0"/>
        <v>20</v>
      </c>
      <c r="AO58" s="50">
        <f t="shared" si="15"/>
        <v>11</v>
      </c>
      <c r="AP58" s="52">
        <v>6</v>
      </c>
      <c r="AQ58" s="52">
        <v>5</v>
      </c>
      <c r="AR58" s="52">
        <v>0</v>
      </c>
      <c r="AS58" s="52">
        <v>3</v>
      </c>
      <c r="AT58" s="52">
        <v>15</v>
      </c>
      <c r="AU58" s="91">
        <f t="shared" si="10"/>
        <v>29</v>
      </c>
      <c r="AV58" s="93">
        <f t="shared" si="11"/>
        <v>12.26923076923077</v>
      </c>
      <c r="AW58" s="92">
        <v>5</v>
      </c>
      <c r="AX58" s="53">
        <v>0</v>
      </c>
      <c r="AY58" s="53">
        <v>2</v>
      </c>
      <c r="AZ58" s="53">
        <v>2</v>
      </c>
      <c r="BA58" s="53">
        <f t="shared" si="8"/>
        <v>9</v>
      </c>
      <c r="BB58" s="41">
        <f t="shared" si="9"/>
        <v>8.25</v>
      </c>
      <c r="BC58" s="98">
        <f t="shared" si="14"/>
        <v>53.769230769230774</v>
      </c>
      <c r="BD58" s="57"/>
      <c r="BE58" s="57"/>
      <c r="BF58" s="57"/>
      <c r="BG58" s="7">
        <v>22</v>
      </c>
      <c r="BJ58" s="43"/>
    </row>
    <row r="59" spans="1:62" ht="15.75" thickBot="1">
      <c r="A59" s="80">
        <v>54</v>
      </c>
      <c r="B59" s="81" t="s">
        <v>248</v>
      </c>
      <c r="C59" s="81" t="s">
        <v>249</v>
      </c>
      <c r="D59" s="81" t="s">
        <v>250</v>
      </c>
      <c r="E59" s="81" t="s">
        <v>251</v>
      </c>
      <c r="F59" s="82" t="s">
        <v>252</v>
      </c>
      <c r="G59" s="74"/>
      <c r="H59" s="75"/>
      <c r="I59" s="75">
        <v>5</v>
      </c>
      <c r="J59" s="76">
        <v>3</v>
      </c>
      <c r="K59" s="75">
        <v>5</v>
      </c>
      <c r="L59" s="75">
        <v>3</v>
      </c>
      <c r="M59" s="77"/>
      <c r="N59" s="75">
        <v>3</v>
      </c>
      <c r="O59" s="77"/>
      <c r="P59" s="75"/>
      <c r="Q59" s="75"/>
      <c r="R59" s="77">
        <f t="shared" si="3"/>
        <v>19</v>
      </c>
      <c r="S59" s="79">
        <f t="shared" si="4"/>
        <v>3.6190476190476191</v>
      </c>
      <c r="T59" s="76"/>
      <c r="U59" s="41">
        <f t="shared" si="5"/>
        <v>3.6190476190476191</v>
      </c>
      <c r="V59" s="23"/>
      <c r="W59" s="23"/>
      <c r="X59" s="23">
        <v>1</v>
      </c>
      <c r="Y59" s="23">
        <v>3</v>
      </c>
      <c r="Z59" s="23"/>
      <c r="AA59" s="23"/>
      <c r="AB59" s="23"/>
      <c r="AC59" s="23">
        <v>4</v>
      </c>
      <c r="AD59" s="24">
        <v>3</v>
      </c>
      <c r="AE59" s="25">
        <v>14</v>
      </c>
      <c r="AF59" s="25">
        <v>2</v>
      </c>
      <c r="AG59" s="25"/>
      <c r="AH59" s="26">
        <f t="shared" si="6"/>
        <v>27</v>
      </c>
      <c r="AI59" s="40">
        <f t="shared" si="7"/>
        <v>6.75</v>
      </c>
      <c r="AJ59" s="27">
        <v>3</v>
      </c>
      <c r="AK59" s="28">
        <v>11</v>
      </c>
      <c r="AL59" s="28">
        <v>9</v>
      </c>
      <c r="AM59" s="28"/>
      <c r="AN59" s="29">
        <f t="shared" si="0"/>
        <v>23</v>
      </c>
      <c r="AO59" s="50">
        <f t="shared" si="15"/>
        <v>12.65</v>
      </c>
      <c r="AP59" s="52">
        <v>6</v>
      </c>
      <c r="AQ59" s="52">
        <v>2</v>
      </c>
      <c r="AR59" s="52"/>
      <c r="AS59" s="52">
        <v>3</v>
      </c>
      <c r="AT59" s="52">
        <v>15</v>
      </c>
      <c r="AU59" s="91">
        <f t="shared" si="10"/>
        <v>26</v>
      </c>
      <c r="AV59" s="93">
        <f t="shared" si="11"/>
        <v>11</v>
      </c>
      <c r="AW59" s="92">
        <v>5</v>
      </c>
      <c r="AX59" s="53">
        <v>9</v>
      </c>
      <c r="AY59" s="53"/>
      <c r="AZ59" s="53"/>
      <c r="BA59" s="53">
        <f t="shared" si="8"/>
        <v>14</v>
      </c>
      <c r="BB59" s="41">
        <f t="shared" si="9"/>
        <v>12.833333333333334</v>
      </c>
      <c r="BC59" s="98">
        <f t="shared" si="14"/>
        <v>46.852380952380955</v>
      </c>
      <c r="BD59" s="57"/>
      <c r="BE59" s="57"/>
      <c r="BF59" s="57"/>
      <c r="BG59" s="7">
        <v>22</v>
      </c>
      <c r="BJ59" s="43"/>
    </row>
    <row r="60" spans="1:62" ht="15.75" thickBot="1">
      <c r="A60" s="71">
        <v>55</v>
      </c>
      <c r="B60" s="81" t="s">
        <v>253</v>
      </c>
      <c r="C60" s="81" t="s">
        <v>254</v>
      </c>
      <c r="D60" s="81" t="s">
        <v>255</v>
      </c>
      <c r="E60" s="81" t="s">
        <v>256</v>
      </c>
      <c r="F60" s="82" t="s">
        <v>257</v>
      </c>
      <c r="G60" s="74">
        <v>7</v>
      </c>
      <c r="H60" s="75"/>
      <c r="I60" s="75">
        <v>3</v>
      </c>
      <c r="J60" s="76">
        <v>3</v>
      </c>
      <c r="K60" s="75">
        <v>0</v>
      </c>
      <c r="L60" s="75"/>
      <c r="M60" s="77"/>
      <c r="N60" s="75"/>
      <c r="O60" s="77"/>
      <c r="P60" s="75"/>
      <c r="Q60" s="75"/>
      <c r="R60" s="77">
        <f t="shared" si="3"/>
        <v>13</v>
      </c>
      <c r="S60" s="79">
        <f t="shared" si="4"/>
        <v>2.4761904761904763</v>
      </c>
      <c r="T60" s="76">
        <v>5</v>
      </c>
      <c r="U60" s="41">
        <f t="shared" si="5"/>
        <v>7.4761904761904763</v>
      </c>
      <c r="V60" s="23">
        <v>3</v>
      </c>
      <c r="W60" s="23"/>
      <c r="X60" s="23"/>
      <c r="Y60" s="23">
        <v>2</v>
      </c>
      <c r="Z60" s="23"/>
      <c r="AA60" s="23">
        <v>2</v>
      </c>
      <c r="AB60" s="23"/>
      <c r="AC60" s="23"/>
      <c r="AD60" s="24"/>
      <c r="AE60" s="25">
        <v>18</v>
      </c>
      <c r="AF60" s="25"/>
      <c r="AG60" s="25"/>
      <c r="AH60" s="26">
        <f t="shared" si="6"/>
        <v>25</v>
      </c>
      <c r="AI60" s="40">
        <f t="shared" si="7"/>
        <v>6.25</v>
      </c>
      <c r="AJ60" s="27">
        <f>5+3+4</f>
        <v>12</v>
      </c>
      <c r="AK60" s="28">
        <v>9</v>
      </c>
      <c r="AL60" s="28">
        <v>7</v>
      </c>
      <c r="AM60" s="28"/>
      <c r="AN60" s="29">
        <f t="shared" si="0"/>
        <v>28</v>
      </c>
      <c r="AO60" s="50">
        <f t="shared" si="15"/>
        <v>15.4</v>
      </c>
      <c r="AP60" s="52">
        <v>6</v>
      </c>
      <c r="AQ60" s="52"/>
      <c r="AR60" s="52">
        <v>5</v>
      </c>
      <c r="AS60" s="52"/>
      <c r="AT60" s="52"/>
      <c r="AU60" s="91">
        <f t="shared" si="10"/>
        <v>11</v>
      </c>
      <c r="AV60" s="94">
        <v>10.199999999999999</v>
      </c>
      <c r="AW60" s="92">
        <v>5</v>
      </c>
      <c r="AX60" s="53">
        <v>9</v>
      </c>
      <c r="AY60" s="53">
        <v>2</v>
      </c>
      <c r="AZ60" s="53">
        <v>1</v>
      </c>
      <c r="BA60" s="53">
        <f t="shared" si="8"/>
        <v>17</v>
      </c>
      <c r="BB60" s="41">
        <f t="shared" si="9"/>
        <v>15.583333333333334</v>
      </c>
      <c r="BC60" s="98">
        <f t="shared" si="14"/>
        <v>54.909523809523805</v>
      </c>
      <c r="BD60" s="57"/>
      <c r="BE60" s="57">
        <v>12</v>
      </c>
      <c r="BF60" s="57">
        <f t="shared" si="13"/>
        <v>10.153846153846153</v>
      </c>
      <c r="BG60" s="7">
        <v>22</v>
      </c>
      <c r="BJ60" s="43"/>
    </row>
    <row r="61" spans="1:62" ht="15.75" thickBot="1">
      <c r="A61" s="80">
        <v>56</v>
      </c>
      <c r="B61" s="81" t="s">
        <v>258</v>
      </c>
      <c r="C61" s="81" t="s">
        <v>259</v>
      </c>
      <c r="D61" s="81" t="s">
        <v>260</v>
      </c>
      <c r="E61" s="81" t="s">
        <v>261</v>
      </c>
      <c r="F61" s="82" t="s">
        <v>262</v>
      </c>
      <c r="G61" s="74">
        <v>7</v>
      </c>
      <c r="H61" s="75">
        <v>3</v>
      </c>
      <c r="I61" s="75">
        <v>3</v>
      </c>
      <c r="J61" s="76"/>
      <c r="K61" s="75"/>
      <c r="L61" s="75"/>
      <c r="M61" s="77"/>
      <c r="N61" s="75"/>
      <c r="O61" s="77"/>
      <c r="P61" s="75"/>
      <c r="Q61" s="75">
        <v>3</v>
      </c>
      <c r="R61" s="77">
        <f t="shared" si="3"/>
        <v>16</v>
      </c>
      <c r="S61" s="79">
        <f t="shared" si="4"/>
        <v>3.0476190476190474</v>
      </c>
      <c r="T61" s="76"/>
      <c r="U61" s="41">
        <f t="shared" si="5"/>
        <v>3.0476190476190474</v>
      </c>
      <c r="V61" s="23"/>
      <c r="W61" s="23"/>
      <c r="X61" s="23">
        <v>1</v>
      </c>
      <c r="Y61" s="23">
        <v>5</v>
      </c>
      <c r="Z61" s="23"/>
      <c r="AA61" s="23">
        <v>2</v>
      </c>
      <c r="AB61" s="23"/>
      <c r="AC61" s="23">
        <v>5</v>
      </c>
      <c r="AD61" s="24"/>
      <c r="AE61" s="25">
        <v>8</v>
      </c>
      <c r="AF61" s="25">
        <v>2</v>
      </c>
      <c r="AG61" s="25"/>
      <c r="AH61" s="26">
        <f t="shared" si="6"/>
        <v>23</v>
      </c>
      <c r="AI61" s="40">
        <f t="shared" si="7"/>
        <v>5.75</v>
      </c>
      <c r="AJ61" s="27">
        <v>3</v>
      </c>
      <c r="AK61" s="28">
        <v>6</v>
      </c>
      <c r="AL61" s="28">
        <v>5</v>
      </c>
      <c r="AM61" s="28"/>
      <c r="AN61" s="29">
        <f t="shared" si="0"/>
        <v>14</v>
      </c>
      <c r="AO61" s="50">
        <f t="shared" si="15"/>
        <v>7.7</v>
      </c>
      <c r="AP61" s="52">
        <v>6</v>
      </c>
      <c r="AQ61" s="52">
        <v>4</v>
      </c>
      <c r="AR61" s="52">
        <v>0</v>
      </c>
      <c r="AS61" s="52"/>
      <c r="AT61" s="52"/>
      <c r="AU61" s="91">
        <f t="shared" si="10"/>
        <v>10</v>
      </c>
      <c r="AV61" s="93">
        <f t="shared" si="11"/>
        <v>4.2307692307692308</v>
      </c>
      <c r="AW61" s="92"/>
      <c r="AX61" s="53">
        <v>6</v>
      </c>
      <c r="AY61" s="53">
        <v>2</v>
      </c>
      <c r="AZ61" s="53"/>
      <c r="BA61" s="53">
        <f t="shared" si="8"/>
        <v>8</v>
      </c>
      <c r="BB61" s="41">
        <f t="shared" si="9"/>
        <v>7.333333333333333</v>
      </c>
      <c r="BC61" s="98">
        <f t="shared" si="14"/>
        <v>28.061721611721612</v>
      </c>
      <c r="BD61" s="57"/>
      <c r="BE61" s="57">
        <v>5</v>
      </c>
      <c r="BF61" s="57">
        <f t="shared" si="13"/>
        <v>4.2307692307692308</v>
      </c>
      <c r="BG61" s="7">
        <v>22</v>
      </c>
      <c r="BJ61" s="43">
        <f t="shared" si="12"/>
        <v>50.061721611721609</v>
      </c>
    </row>
    <row r="62" spans="1:62" ht="15.75" thickBot="1">
      <c r="A62" s="71">
        <v>57</v>
      </c>
      <c r="B62" s="81" t="s">
        <v>263</v>
      </c>
      <c r="C62" s="81" t="s">
        <v>99</v>
      </c>
      <c r="D62" s="81" t="s">
        <v>16</v>
      </c>
      <c r="E62" s="81" t="s">
        <v>264</v>
      </c>
      <c r="F62" s="82" t="s">
        <v>265</v>
      </c>
      <c r="G62" s="74">
        <v>7</v>
      </c>
      <c r="H62" s="75">
        <v>2</v>
      </c>
      <c r="I62" s="75">
        <v>1</v>
      </c>
      <c r="J62" s="76">
        <v>1</v>
      </c>
      <c r="K62" s="75">
        <v>1</v>
      </c>
      <c r="L62" s="75">
        <v>3</v>
      </c>
      <c r="M62" s="77">
        <v>3</v>
      </c>
      <c r="N62" s="75"/>
      <c r="O62" s="77"/>
      <c r="P62" s="75"/>
      <c r="Q62" s="75"/>
      <c r="R62" s="77">
        <f t="shared" si="3"/>
        <v>18</v>
      </c>
      <c r="S62" s="79">
        <f t="shared" si="4"/>
        <v>3.4285714285714284</v>
      </c>
      <c r="T62" s="76"/>
      <c r="U62" s="41">
        <f t="shared" si="5"/>
        <v>3.4285714285714284</v>
      </c>
      <c r="V62" s="23"/>
      <c r="W62" s="23"/>
      <c r="X62" s="23">
        <v>3</v>
      </c>
      <c r="Y62" s="23">
        <v>4</v>
      </c>
      <c r="Z62" s="23"/>
      <c r="AA62" s="23">
        <v>1</v>
      </c>
      <c r="AB62" s="23"/>
      <c r="AC62" s="23">
        <v>1</v>
      </c>
      <c r="AD62" s="24">
        <v>8</v>
      </c>
      <c r="AE62" s="25">
        <v>22</v>
      </c>
      <c r="AF62" s="25"/>
      <c r="AG62" s="25"/>
      <c r="AH62" s="26">
        <f t="shared" si="6"/>
        <v>39</v>
      </c>
      <c r="AI62" s="40">
        <f t="shared" si="7"/>
        <v>9.75</v>
      </c>
      <c r="AJ62" s="27">
        <v>3</v>
      </c>
      <c r="AK62" s="28">
        <v>7</v>
      </c>
      <c r="AL62" s="28">
        <v>10</v>
      </c>
      <c r="AM62" s="28"/>
      <c r="AN62" s="29">
        <f t="shared" si="0"/>
        <v>20</v>
      </c>
      <c r="AO62" s="50">
        <f t="shared" si="15"/>
        <v>11</v>
      </c>
      <c r="AP62" s="52">
        <v>6</v>
      </c>
      <c r="AQ62" s="52">
        <v>5</v>
      </c>
      <c r="AR62" s="52">
        <v>10</v>
      </c>
      <c r="AS62" s="52">
        <v>3</v>
      </c>
      <c r="AT62" s="52">
        <v>0</v>
      </c>
      <c r="AU62" s="91">
        <f t="shared" si="10"/>
        <v>24</v>
      </c>
      <c r="AV62" s="93">
        <f t="shared" si="11"/>
        <v>10.153846153846153</v>
      </c>
      <c r="AW62" s="92">
        <v>5</v>
      </c>
      <c r="AX62" s="53">
        <v>6</v>
      </c>
      <c r="AY62" s="53">
        <v>1</v>
      </c>
      <c r="AZ62" s="53">
        <v>2</v>
      </c>
      <c r="BA62" s="53">
        <f t="shared" si="8"/>
        <v>14</v>
      </c>
      <c r="BB62" s="41">
        <f t="shared" si="9"/>
        <v>12.833333333333334</v>
      </c>
      <c r="BC62" s="98">
        <f t="shared" si="14"/>
        <v>47.16575091575092</v>
      </c>
      <c r="BD62" s="57"/>
      <c r="BE62" s="57">
        <v>8</v>
      </c>
      <c r="BF62" s="57">
        <f t="shared" si="13"/>
        <v>6.7692307692307692</v>
      </c>
      <c r="BG62" s="7">
        <v>22</v>
      </c>
      <c r="BJ62" s="43"/>
    </row>
    <row r="63" spans="1:62" ht="15.75" thickBot="1">
      <c r="A63" s="80">
        <v>58</v>
      </c>
      <c r="B63" s="81" t="s">
        <v>266</v>
      </c>
      <c r="C63" s="81" t="s">
        <v>99</v>
      </c>
      <c r="D63" s="81" t="s">
        <v>267</v>
      </c>
      <c r="E63" s="81" t="s">
        <v>268</v>
      </c>
      <c r="F63" s="82" t="s">
        <v>269</v>
      </c>
      <c r="G63" s="74"/>
      <c r="H63" s="75"/>
      <c r="I63" s="75"/>
      <c r="J63" s="76"/>
      <c r="K63" s="75"/>
      <c r="L63" s="75"/>
      <c r="M63" s="77"/>
      <c r="N63" s="75"/>
      <c r="O63" s="77"/>
      <c r="P63" s="75"/>
      <c r="Q63" s="75"/>
      <c r="R63" s="77">
        <f t="shared" si="3"/>
        <v>0</v>
      </c>
      <c r="S63" s="79">
        <f t="shared" si="4"/>
        <v>0</v>
      </c>
      <c r="T63" s="76"/>
      <c r="U63" s="41">
        <f t="shared" si="5"/>
        <v>0</v>
      </c>
      <c r="V63" s="23"/>
      <c r="W63" s="23"/>
      <c r="X63" s="23"/>
      <c r="Y63" s="23"/>
      <c r="Z63" s="23"/>
      <c r="AA63" s="23"/>
      <c r="AB63" s="23"/>
      <c r="AC63" s="23"/>
      <c r="AD63" s="24"/>
      <c r="AE63" s="25"/>
      <c r="AF63" s="25"/>
      <c r="AG63" s="25"/>
      <c r="AH63" s="26">
        <f t="shared" si="6"/>
        <v>0</v>
      </c>
      <c r="AI63" s="40">
        <f t="shared" si="7"/>
        <v>0</v>
      </c>
      <c r="AJ63" s="27"/>
      <c r="AK63" s="28"/>
      <c r="AL63" s="28"/>
      <c r="AM63" s="28"/>
      <c r="AN63" s="29">
        <f t="shared" si="0"/>
        <v>0</v>
      </c>
      <c r="AO63" s="50">
        <f t="shared" si="15"/>
        <v>0</v>
      </c>
      <c r="AP63" s="52"/>
      <c r="AQ63" s="52"/>
      <c r="AR63" s="52"/>
      <c r="AS63" s="52"/>
      <c r="AT63" s="52"/>
      <c r="AU63" s="91">
        <f t="shared" si="10"/>
        <v>0</v>
      </c>
      <c r="AV63" s="93">
        <f t="shared" si="11"/>
        <v>0</v>
      </c>
      <c r="AW63" s="92"/>
      <c r="AX63" s="53"/>
      <c r="AY63" s="53"/>
      <c r="AZ63" s="53"/>
      <c r="BA63" s="53">
        <f t="shared" si="8"/>
        <v>0</v>
      </c>
      <c r="BB63" s="41">
        <f t="shared" si="9"/>
        <v>0</v>
      </c>
      <c r="BC63" s="98">
        <f t="shared" si="14"/>
        <v>0</v>
      </c>
      <c r="BD63" s="57"/>
      <c r="BE63" s="57"/>
      <c r="BF63" s="57"/>
      <c r="BG63" s="7">
        <v>22</v>
      </c>
      <c r="BJ63" s="43">
        <f t="shared" si="12"/>
        <v>22</v>
      </c>
    </row>
    <row r="64" spans="1:62" ht="15.75" thickBot="1">
      <c r="A64" s="71">
        <v>59</v>
      </c>
      <c r="B64" s="81" t="s">
        <v>270</v>
      </c>
      <c r="C64" s="81" t="s">
        <v>99</v>
      </c>
      <c r="D64" s="81" t="s">
        <v>80</v>
      </c>
      <c r="E64" s="81" t="s">
        <v>271</v>
      </c>
      <c r="F64" s="82" t="s">
        <v>272</v>
      </c>
      <c r="G64" s="74">
        <v>5</v>
      </c>
      <c r="H64" s="75">
        <v>5</v>
      </c>
      <c r="I64" s="75"/>
      <c r="J64" s="76"/>
      <c r="K64" s="75"/>
      <c r="L64" s="75"/>
      <c r="M64" s="77"/>
      <c r="N64" s="75"/>
      <c r="O64" s="77"/>
      <c r="P64" s="75"/>
      <c r="Q64" s="75"/>
      <c r="R64" s="77">
        <f t="shared" si="3"/>
        <v>10</v>
      </c>
      <c r="S64" s="79">
        <f t="shared" si="4"/>
        <v>1.9047619047619047</v>
      </c>
      <c r="T64" s="76"/>
      <c r="U64" s="41">
        <f t="shared" si="5"/>
        <v>1.9047619047619047</v>
      </c>
      <c r="V64" s="23">
        <v>3</v>
      </c>
      <c r="W64" s="23">
        <v>2</v>
      </c>
      <c r="X64" s="23"/>
      <c r="Y64" s="23">
        <v>4</v>
      </c>
      <c r="Z64" s="23"/>
      <c r="AA64" s="23"/>
      <c r="AB64" s="23"/>
      <c r="AC64" s="23">
        <v>2</v>
      </c>
      <c r="AD64" s="24"/>
      <c r="AE64" s="25">
        <v>9</v>
      </c>
      <c r="AF64" s="25"/>
      <c r="AG64" s="25"/>
      <c r="AH64" s="26">
        <f t="shared" si="6"/>
        <v>20</v>
      </c>
      <c r="AI64" s="40">
        <f t="shared" si="7"/>
        <v>5</v>
      </c>
      <c r="AJ64" s="27">
        <v>3</v>
      </c>
      <c r="AK64" s="28">
        <v>1</v>
      </c>
      <c r="AL64" s="28">
        <v>6</v>
      </c>
      <c r="AM64" s="28"/>
      <c r="AN64" s="29">
        <f t="shared" si="0"/>
        <v>10</v>
      </c>
      <c r="AO64" s="50">
        <f t="shared" si="15"/>
        <v>5.5</v>
      </c>
      <c r="AP64" s="52"/>
      <c r="AQ64" s="52"/>
      <c r="AR64" s="52">
        <v>0</v>
      </c>
      <c r="AS64" s="52"/>
      <c r="AT64" s="52"/>
      <c r="AU64" s="91">
        <f t="shared" si="10"/>
        <v>0</v>
      </c>
      <c r="AV64" s="93">
        <f t="shared" si="11"/>
        <v>0</v>
      </c>
      <c r="AW64" s="92"/>
      <c r="AX64" s="53"/>
      <c r="AY64" s="53"/>
      <c r="AZ64" s="53"/>
      <c r="BA64" s="53">
        <f t="shared" si="8"/>
        <v>0</v>
      </c>
      <c r="BB64" s="41">
        <f t="shared" si="9"/>
        <v>0</v>
      </c>
      <c r="BC64" s="98">
        <f t="shared" si="14"/>
        <v>12.404761904761905</v>
      </c>
      <c r="BD64" s="57"/>
      <c r="BE64" s="57"/>
      <c r="BF64" s="57"/>
      <c r="BG64" s="7">
        <v>22</v>
      </c>
      <c r="BJ64" s="43">
        <f t="shared" si="12"/>
        <v>34.404761904761905</v>
      </c>
    </row>
    <row r="65" spans="1:62" ht="15.75" thickBot="1">
      <c r="A65" s="80">
        <v>60</v>
      </c>
      <c r="B65" s="81" t="s">
        <v>273</v>
      </c>
      <c r="C65" s="81" t="s">
        <v>99</v>
      </c>
      <c r="D65" s="81" t="s">
        <v>274</v>
      </c>
      <c r="E65" s="81" t="s">
        <v>275</v>
      </c>
      <c r="F65" s="82" t="s">
        <v>276</v>
      </c>
      <c r="G65" s="74">
        <v>7</v>
      </c>
      <c r="H65" s="75"/>
      <c r="I65" s="75"/>
      <c r="J65" s="76"/>
      <c r="K65" s="75"/>
      <c r="L65" s="75"/>
      <c r="M65" s="77">
        <v>3</v>
      </c>
      <c r="N65" s="75"/>
      <c r="O65" s="77">
        <v>3</v>
      </c>
      <c r="P65" s="75"/>
      <c r="Q65" s="75"/>
      <c r="R65" s="77">
        <f t="shared" si="3"/>
        <v>13</v>
      </c>
      <c r="S65" s="79">
        <f t="shared" si="4"/>
        <v>2.4761904761904763</v>
      </c>
      <c r="T65" s="76">
        <v>5</v>
      </c>
      <c r="U65" s="41">
        <f t="shared" si="5"/>
        <v>7.4761904761904763</v>
      </c>
      <c r="V65" s="23">
        <v>3</v>
      </c>
      <c r="W65" s="23"/>
      <c r="X65" s="23">
        <v>1</v>
      </c>
      <c r="Y65" s="23"/>
      <c r="Z65" s="23"/>
      <c r="AA65" s="23">
        <v>1</v>
      </c>
      <c r="AB65" s="23"/>
      <c r="AC65" s="23">
        <v>4</v>
      </c>
      <c r="AD65" s="24">
        <v>12</v>
      </c>
      <c r="AE65" s="25">
        <v>9</v>
      </c>
      <c r="AF65" s="25"/>
      <c r="AG65" s="25"/>
      <c r="AH65" s="26">
        <f t="shared" si="6"/>
        <v>30</v>
      </c>
      <c r="AI65" s="40">
        <f t="shared" si="7"/>
        <v>7.5</v>
      </c>
      <c r="AJ65" s="27">
        <v>11</v>
      </c>
      <c r="AK65" s="28"/>
      <c r="AL65" s="28">
        <v>5.5</v>
      </c>
      <c r="AM65" s="28"/>
      <c r="AN65" s="29">
        <f t="shared" si="0"/>
        <v>16.5</v>
      </c>
      <c r="AO65" s="50">
        <f t="shared" si="15"/>
        <v>9.0749999999999993</v>
      </c>
      <c r="AP65" s="52">
        <v>6</v>
      </c>
      <c r="AQ65" s="52">
        <v>5</v>
      </c>
      <c r="AR65" s="52">
        <v>0</v>
      </c>
      <c r="AS65" s="52">
        <v>5</v>
      </c>
      <c r="AT65" s="52"/>
      <c r="AU65" s="91">
        <f t="shared" si="10"/>
        <v>16</v>
      </c>
      <c r="AV65" s="93">
        <f t="shared" si="11"/>
        <v>6.7692307692307692</v>
      </c>
      <c r="AW65" s="92">
        <v>3</v>
      </c>
      <c r="AX65" s="53">
        <v>9</v>
      </c>
      <c r="AY65" s="53"/>
      <c r="AZ65" s="53"/>
      <c r="BA65" s="53">
        <f t="shared" si="8"/>
        <v>12</v>
      </c>
      <c r="BB65" s="41">
        <f t="shared" si="9"/>
        <v>11</v>
      </c>
      <c r="BC65" s="98">
        <f t="shared" si="14"/>
        <v>41.820421245421244</v>
      </c>
      <c r="BD65" s="57"/>
      <c r="BE65" s="57">
        <v>2</v>
      </c>
      <c r="BF65" s="57">
        <f t="shared" si="13"/>
        <v>1.6923076923076923</v>
      </c>
      <c r="BG65" s="7">
        <v>22</v>
      </c>
      <c r="BJ65" s="43"/>
    </row>
    <row r="66" spans="1:62" ht="15.75" thickBot="1">
      <c r="A66" s="71">
        <v>61</v>
      </c>
      <c r="B66" s="81" t="s">
        <v>277</v>
      </c>
      <c r="C66" s="81" t="s">
        <v>99</v>
      </c>
      <c r="D66" s="81" t="s">
        <v>278</v>
      </c>
      <c r="E66" s="81" t="s">
        <v>279</v>
      </c>
      <c r="F66" s="82" t="s">
        <v>280</v>
      </c>
      <c r="G66" s="74">
        <v>7</v>
      </c>
      <c r="H66" s="75"/>
      <c r="I66" s="75"/>
      <c r="J66" s="76"/>
      <c r="K66" s="75"/>
      <c r="L66" s="75"/>
      <c r="M66" s="77"/>
      <c r="N66" s="75">
        <v>3</v>
      </c>
      <c r="O66" s="77">
        <v>3</v>
      </c>
      <c r="P66" s="75">
        <v>3</v>
      </c>
      <c r="Q66" s="75"/>
      <c r="R66" s="77">
        <f t="shared" si="3"/>
        <v>16</v>
      </c>
      <c r="S66" s="79">
        <f t="shared" si="4"/>
        <v>3.0476190476190474</v>
      </c>
      <c r="T66" s="76">
        <v>5</v>
      </c>
      <c r="U66" s="41">
        <f t="shared" si="5"/>
        <v>8.0476190476190474</v>
      </c>
      <c r="V66" s="23">
        <v>3</v>
      </c>
      <c r="W66" s="23"/>
      <c r="X66" s="23">
        <v>1</v>
      </c>
      <c r="Y66" s="23">
        <v>4</v>
      </c>
      <c r="Z66" s="23"/>
      <c r="AA66" s="23"/>
      <c r="AB66" s="23"/>
      <c r="AC66" s="23">
        <v>3</v>
      </c>
      <c r="AD66" s="24">
        <v>12</v>
      </c>
      <c r="AE66" s="25">
        <v>11</v>
      </c>
      <c r="AF66" s="25">
        <v>1</v>
      </c>
      <c r="AG66" s="25"/>
      <c r="AH66" s="26">
        <f t="shared" si="6"/>
        <v>35</v>
      </c>
      <c r="AI66" s="40">
        <f t="shared" si="7"/>
        <v>8.75</v>
      </c>
      <c r="AJ66" s="27">
        <v>11</v>
      </c>
      <c r="AK66" s="28">
        <v>2.5</v>
      </c>
      <c r="AL66" s="28">
        <v>3</v>
      </c>
      <c r="AM66" s="28"/>
      <c r="AN66" s="29">
        <f t="shared" si="0"/>
        <v>16.5</v>
      </c>
      <c r="AO66" s="50">
        <f t="shared" si="15"/>
        <v>9.0749999999999993</v>
      </c>
      <c r="AP66" s="52">
        <v>6</v>
      </c>
      <c r="AQ66" s="52"/>
      <c r="AR66" s="52">
        <v>0</v>
      </c>
      <c r="AS66" s="52">
        <v>4</v>
      </c>
      <c r="AT66" s="52">
        <v>15</v>
      </c>
      <c r="AU66" s="91">
        <f t="shared" si="10"/>
        <v>25</v>
      </c>
      <c r="AV66" s="93">
        <f t="shared" si="11"/>
        <v>10.576923076923077</v>
      </c>
      <c r="AW66" s="92">
        <v>3</v>
      </c>
      <c r="AX66" s="53">
        <v>9</v>
      </c>
      <c r="AY66" s="53"/>
      <c r="AZ66" s="53"/>
      <c r="BA66" s="53">
        <f t="shared" si="8"/>
        <v>12</v>
      </c>
      <c r="BB66" s="41">
        <f t="shared" si="9"/>
        <v>11</v>
      </c>
      <c r="BC66" s="98">
        <f t="shared" si="14"/>
        <v>47.44954212454212</v>
      </c>
      <c r="BD66" s="57"/>
      <c r="BE66" s="57">
        <v>8</v>
      </c>
      <c r="BF66" s="57">
        <f t="shared" si="13"/>
        <v>6.7692307692307692</v>
      </c>
      <c r="BG66" s="7">
        <v>22</v>
      </c>
      <c r="BJ66" s="43"/>
    </row>
    <row r="67" spans="1:62" ht="15.75" thickBot="1">
      <c r="A67" s="80">
        <v>62</v>
      </c>
      <c r="B67" s="81" t="s">
        <v>281</v>
      </c>
      <c r="C67" s="81" t="s">
        <v>282</v>
      </c>
      <c r="D67" s="81" t="s">
        <v>283</v>
      </c>
      <c r="E67" s="81" t="s">
        <v>284</v>
      </c>
      <c r="F67" s="82" t="s">
        <v>285</v>
      </c>
      <c r="G67" s="74"/>
      <c r="H67" s="75"/>
      <c r="I67" s="75">
        <v>0</v>
      </c>
      <c r="J67" s="76">
        <v>0</v>
      </c>
      <c r="K67" s="75">
        <v>0</v>
      </c>
      <c r="L67" s="75"/>
      <c r="M67" s="77"/>
      <c r="N67" s="75"/>
      <c r="O67" s="77"/>
      <c r="P67" s="75"/>
      <c r="Q67" s="75"/>
      <c r="R67" s="77">
        <f t="shared" si="3"/>
        <v>0</v>
      </c>
      <c r="S67" s="79">
        <f t="shared" si="4"/>
        <v>0</v>
      </c>
      <c r="T67" s="76"/>
      <c r="U67" s="41">
        <f t="shared" si="5"/>
        <v>0</v>
      </c>
      <c r="V67" s="23">
        <v>2</v>
      </c>
      <c r="W67" s="23"/>
      <c r="X67" s="23"/>
      <c r="Y67" s="23"/>
      <c r="Z67" s="23"/>
      <c r="AA67" s="23"/>
      <c r="AB67" s="23"/>
      <c r="AC67" s="23"/>
      <c r="AD67" s="24"/>
      <c r="AE67" s="25"/>
      <c r="AF67" s="25"/>
      <c r="AG67" s="25"/>
      <c r="AH67" s="26">
        <f t="shared" si="6"/>
        <v>2</v>
      </c>
      <c r="AI67" s="40">
        <f t="shared" si="7"/>
        <v>0.5</v>
      </c>
      <c r="AJ67" s="27"/>
      <c r="AK67" s="28">
        <v>0</v>
      </c>
      <c r="AL67" s="28">
        <v>6</v>
      </c>
      <c r="AM67" s="28"/>
      <c r="AN67" s="29">
        <f t="shared" si="0"/>
        <v>6</v>
      </c>
      <c r="AO67" s="50">
        <f t="shared" si="15"/>
        <v>3.3</v>
      </c>
      <c r="AP67" s="52">
        <v>6</v>
      </c>
      <c r="AQ67" s="52"/>
      <c r="AR67" s="52"/>
      <c r="AS67" s="52"/>
      <c r="AT67" s="52"/>
      <c r="AU67" s="91">
        <f t="shared" si="10"/>
        <v>6</v>
      </c>
      <c r="AV67" s="93">
        <f t="shared" si="11"/>
        <v>2.5384615384615383</v>
      </c>
      <c r="AW67" s="92"/>
      <c r="AX67" s="53"/>
      <c r="AY67" s="53"/>
      <c r="AZ67" s="53"/>
      <c r="BA67" s="53">
        <f t="shared" si="8"/>
        <v>0</v>
      </c>
      <c r="BB67" s="41">
        <f t="shared" si="9"/>
        <v>0</v>
      </c>
      <c r="BC67" s="98">
        <f t="shared" si="14"/>
        <v>6.3384615384615381</v>
      </c>
      <c r="BD67" s="57"/>
      <c r="BE67" s="57"/>
      <c r="BF67" s="57"/>
      <c r="BG67" s="7">
        <v>22</v>
      </c>
      <c r="BJ67" s="43">
        <f t="shared" si="12"/>
        <v>28.338461538461537</v>
      </c>
    </row>
    <row r="68" spans="1:62" ht="15.75" thickBot="1">
      <c r="A68" s="71">
        <v>63</v>
      </c>
      <c r="B68" s="81" t="s">
        <v>286</v>
      </c>
      <c r="C68" s="81" t="s">
        <v>287</v>
      </c>
      <c r="D68" s="81" t="s">
        <v>288</v>
      </c>
      <c r="E68" s="81" t="s">
        <v>289</v>
      </c>
      <c r="F68" s="82" t="s">
        <v>290</v>
      </c>
      <c r="G68" s="74">
        <v>10</v>
      </c>
      <c r="H68" s="75">
        <v>5</v>
      </c>
      <c r="I68" s="75">
        <v>3</v>
      </c>
      <c r="J68" s="76">
        <v>3</v>
      </c>
      <c r="K68" s="75">
        <v>3</v>
      </c>
      <c r="L68" s="75">
        <v>3</v>
      </c>
      <c r="M68" s="77"/>
      <c r="N68" s="75"/>
      <c r="O68" s="77">
        <v>3</v>
      </c>
      <c r="P68" s="75">
        <v>3</v>
      </c>
      <c r="Q68" s="75">
        <v>0</v>
      </c>
      <c r="R68" s="77">
        <f t="shared" si="3"/>
        <v>33</v>
      </c>
      <c r="S68" s="79">
        <f t="shared" si="4"/>
        <v>6.2857142857142856</v>
      </c>
      <c r="T68" s="76">
        <v>8</v>
      </c>
      <c r="U68" s="41">
        <f t="shared" si="5"/>
        <v>14.285714285714285</v>
      </c>
      <c r="V68" s="23"/>
      <c r="W68" s="23">
        <v>1</v>
      </c>
      <c r="X68" s="23">
        <v>1</v>
      </c>
      <c r="Y68" s="23">
        <v>4</v>
      </c>
      <c r="Z68" s="23">
        <v>1</v>
      </c>
      <c r="AA68" s="23">
        <v>2</v>
      </c>
      <c r="AB68" s="23"/>
      <c r="AC68" s="23"/>
      <c r="AD68" s="24">
        <v>3</v>
      </c>
      <c r="AE68" s="25">
        <v>18</v>
      </c>
      <c r="AF68" s="25"/>
      <c r="AG68" s="25"/>
      <c r="AH68" s="26">
        <f t="shared" si="6"/>
        <v>30</v>
      </c>
      <c r="AI68" s="40">
        <f t="shared" si="7"/>
        <v>7.5</v>
      </c>
      <c r="AJ68" s="27">
        <v>11</v>
      </c>
      <c r="AK68" s="28">
        <v>9</v>
      </c>
      <c r="AL68" s="28">
        <v>5</v>
      </c>
      <c r="AM68" s="28"/>
      <c r="AN68" s="29">
        <f t="shared" si="0"/>
        <v>25</v>
      </c>
      <c r="AO68" s="50">
        <f t="shared" si="15"/>
        <v>13.75</v>
      </c>
      <c r="AP68" s="52"/>
      <c r="AQ68" s="52">
        <v>4</v>
      </c>
      <c r="AR68" s="52">
        <v>0</v>
      </c>
      <c r="AS68" s="52">
        <v>1</v>
      </c>
      <c r="AT68" s="52"/>
      <c r="AU68" s="91">
        <f t="shared" si="10"/>
        <v>5</v>
      </c>
      <c r="AV68" s="94">
        <v>6.8</v>
      </c>
      <c r="AW68" s="92">
        <v>5</v>
      </c>
      <c r="AX68" s="53">
        <v>1</v>
      </c>
      <c r="AY68" s="53">
        <v>1</v>
      </c>
      <c r="AZ68" s="53">
        <v>2</v>
      </c>
      <c r="BA68" s="53">
        <f t="shared" si="8"/>
        <v>9</v>
      </c>
      <c r="BB68" s="41">
        <f t="shared" si="9"/>
        <v>8.25</v>
      </c>
      <c r="BC68" s="98">
        <f t="shared" si="14"/>
        <v>50.585714285714282</v>
      </c>
      <c r="BD68" s="57"/>
      <c r="BE68" s="57">
        <v>8</v>
      </c>
      <c r="BF68" s="57">
        <f t="shared" si="13"/>
        <v>6.7692307692307692</v>
      </c>
      <c r="BG68" s="7">
        <v>22</v>
      </c>
      <c r="BJ68" s="43"/>
    </row>
    <row r="69" spans="1:62" ht="15.75" thickBot="1">
      <c r="A69" s="80">
        <v>64</v>
      </c>
      <c r="B69" s="81" t="s">
        <v>291</v>
      </c>
      <c r="C69" s="81" t="s">
        <v>287</v>
      </c>
      <c r="D69" s="81" t="s">
        <v>292</v>
      </c>
      <c r="E69" s="81" t="s">
        <v>293</v>
      </c>
      <c r="F69" s="82" t="s">
        <v>294</v>
      </c>
      <c r="G69" s="74">
        <v>10</v>
      </c>
      <c r="H69" s="75">
        <v>3</v>
      </c>
      <c r="I69" s="75">
        <v>5</v>
      </c>
      <c r="J69" s="76"/>
      <c r="K69" s="75"/>
      <c r="L69" s="75"/>
      <c r="M69" s="77"/>
      <c r="N69" s="75"/>
      <c r="O69" s="77"/>
      <c r="P69" s="75"/>
      <c r="Q69" s="75"/>
      <c r="R69" s="77">
        <f t="shared" si="3"/>
        <v>18</v>
      </c>
      <c r="S69" s="79">
        <f t="shared" si="4"/>
        <v>3.4285714285714284</v>
      </c>
      <c r="T69" s="76">
        <v>2</v>
      </c>
      <c r="U69" s="41">
        <f t="shared" si="5"/>
        <v>5.4285714285714288</v>
      </c>
      <c r="V69" s="23">
        <v>3</v>
      </c>
      <c r="W69" s="23"/>
      <c r="X69" s="23"/>
      <c r="Y69" s="23">
        <v>4</v>
      </c>
      <c r="Z69" s="23"/>
      <c r="AA69" s="23"/>
      <c r="AB69" s="23"/>
      <c r="AC69" s="23"/>
      <c r="AD69" s="24">
        <v>2</v>
      </c>
      <c r="AE69" s="25">
        <v>23</v>
      </c>
      <c r="AF69" s="25"/>
      <c r="AG69" s="25"/>
      <c r="AH69" s="26">
        <f t="shared" si="6"/>
        <v>32</v>
      </c>
      <c r="AI69" s="40">
        <f t="shared" si="7"/>
        <v>8</v>
      </c>
      <c r="AJ69" s="27">
        <v>8</v>
      </c>
      <c r="AK69" s="28">
        <v>10</v>
      </c>
      <c r="AL69" s="28">
        <v>6</v>
      </c>
      <c r="AM69" s="28">
        <v>5</v>
      </c>
      <c r="AN69" s="29">
        <f t="shared" si="0"/>
        <v>29</v>
      </c>
      <c r="AO69" s="50">
        <f t="shared" si="15"/>
        <v>15.95</v>
      </c>
      <c r="AP69" s="52"/>
      <c r="AQ69" s="52">
        <v>5</v>
      </c>
      <c r="AR69" s="52">
        <v>5</v>
      </c>
      <c r="AS69" s="52">
        <v>0</v>
      </c>
      <c r="AT69" s="52">
        <v>0</v>
      </c>
      <c r="AU69" s="91">
        <f t="shared" si="10"/>
        <v>10</v>
      </c>
      <c r="AV69" s="94">
        <v>9.3000000000000007</v>
      </c>
      <c r="AW69" s="92">
        <v>5</v>
      </c>
      <c r="AX69" s="53">
        <v>6</v>
      </c>
      <c r="AY69" s="53">
        <v>1</v>
      </c>
      <c r="AZ69" s="53">
        <v>2</v>
      </c>
      <c r="BA69" s="53">
        <f t="shared" si="8"/>
        <v>14</v>
      </c>
      <c r="BB69" s="41">
        <f t="shared" si="9"/>
        <v>12.833333333333334</v>
      </c>
      <c r="BC69" s="98">
        <f t="shared" ref="BC69:BC87" si="16">+BB69+AV69+AO69+AI69+U69</f>
        <v>51.511904761904759</v>
      </c>
      <c r="BD69" s="57"/>
      <c r="BE69" s="57">
        <v>11</v>
      </c>
      <c r="BF69" s="57">
        <f t="shared" si="13"/>
        <v>9.3076923076923084</v>
      </c>
      <c r="BG69" s="7">
        <v>22</v>
      </c>
      <c r="BJ69" s="43"/>
    </row>
    <row r="70" spans="1:62" ht="15.75" thickBot="1">
      <c r="A70" s="71">
        <v>65</v>
      </c>
      <c r="B70" s="81" t="s">
        <v>295</v>
      </c>
      <c r="C70" s="81" t="s">
        <v>296</v>
      </c>
      <c r="D70" s="81" t="s">
        <v>211</v>
      </c>
      <c r="E70" s="81" t="s">
        <v>297</v>
      </c>
      <c r="F70" s="82" t="s">
        <v>298</v>
      </c>
      <c r="G70" s="74"/>
      <c r="H70" s="75"/>
      <c r="I70" s="75"/>
      <c r="J70" s="76"/>
      <c r="K70" s="75"/>
      <c r="L70" s="75">
        <v>3</v>
      </c>
      <c r="M70" s="77"/>
      <c r="N70" s="75"/>
      <c r="O70" s="77">
        <v>3</v>
      </c>
      <c r="P70" s="75">
        <v>3</v>
      </c>
      <c r="Q70" s="75"/>
      <c r="R70" s="77">
        <f t="shared" si="3"/>
        <v>9</v>
      </c>
      <c r="S70" s="79">
        <f t="shared" si="4"/>
        <v>1.7142857142857142</v>
      </c>
      <c r="T70" s="76">
        <v>6</v>
      </c>
      <c r="U70" s="41">
        <f t="shared" si="5"/>
        <v>7.7142857142857144</v>
      </c>
      <c r="V70" s="23">
        <v>4</v>
      </c>
      <c r="W70" s="23">
        <v>1</v>
      </c>
      <c r="X70" s="23"/>
      <c r="Y70" s="23">
        <v>6</v>
      </c>
      <c r="Z70" s="23"/>
      <c r="AA70" s="23"/>
      <c r="AB70" s="23">
        <v>1</v>
      </c>
      <c r="AC70" s="23"/>
      <c r="AD70" s="24">
        <v>6</v>
      </c>
      <c r="AE70" s="25">
        <v>14</v>
      </c>
      <c r="AF70" s="25"/>
      <c r="AG70" s="25"/>
      <c r="AH70" s="26">
        <f t="shared" si="6"/>
        <v>32</v>
      </c>
      <c r="AI70" s="40">
        <f t="shared" si="7"/>
        <v>8</v>
      </c>
      <c r="AJ70" s="27">
        <v>11</v>
      </c>
      <c r="AK70" s="28">
        <v>8</v>
      </c>
      <c r="AL70" s="28">
        <v>5</v>
      </c>
      <c r="AM70" s="28"/>
      <c r="AN70" s="29">
        <f t="shared" ref="AN70:AN87" si="17">+AM70+AL70+AK70+AJ70</f>
        <v>24</v>
      </c>
      <c r="AO70" s="50">
        <f t="shared" ref="AO70:AO87" si="18">+AN70*$AO$5/$AN$5</f>
        <v>13.2</v>
      </c>
      <c r="AP70" s="52">
        <v>6</v>
      </c>
      <c r="AQ70" s="52">
        <v>4.5</v>
      </c>
      <c r="AR70" s="52">
        <v>5</v>
      </c>
      <c r="AS70" s="52">
        <v>8</v>
      </c>
      <c r="AT70" s="52">
        <v>2</v>
      </c>
      <c r="AU70" s="91">
        <f t="shared" si="10"/>
        <v>25.5</v>
      </c>
      <c r="AV70" s="93">
        <f t="shared" si="11"/>
        <v>10.788461538461538</v>
      </c>
      <c r="AW70" s="92">
        <v>3</v>
      </c>
      <c r="AX70" s="53">
        <v>2</v>
      </c>
      <c r="AY70" s="53">
        <v>2</v>
      </c>
      <c r="AZ70" s="53">
        <v>3</v>
      </c>
      <c r="BA70" s="53">
        <f t="shared" ref="BA70:BA87" si="19">SUM(AW70:AZ70)</f>
        <v>10</v>
      </c>
      <c r="BB70" s="41">
        <v>11</v>
      </c>
      <c r="BC70" s="98">
        <f t="shared" si="16"/>
        <v>50.702747252747251</v>
      </c>
      <c r="BD70" s="57"/>
      <c r="BE70" s="57">
        <v>13</v>
      </c>
      <c r="BF70" s="57">
        <f t="shared" si="13"/>
        <v>11</v>
      </c>
      <c r="BG70" s="7">
        <v>22</v>
      </c>
      <c r="BJ70" s="43"/>
    </row>
    <row r="71" spans="1:62" ht="15.75" thickBot="1">
      <c r="A71" s="80">
        <v>66</v>
      </c>
      <c r="B71" s="81" t="s">
        <v>299</v>
      </c>
      <c r="C71" s="81" t="s">
        <v>300</v>
      </c>
      <c r="D71" s="81" t="s">
        <v>301</v>
      </c>
      <c r="E71" s="81" t="s">
        <v>302</v>
      </c>
      <c r="F71" s="82" t="s">
        <v>303</v>
      </c>
      <c r="G71" s="74">
        <v>10</v>
      </c>
      <c r="H71" s="75">
        <v>5</v>
      </c>
      <c r="I71" s="75">
        <v>3</v>
      </c>
      <c r="J71" s="76">
        <v>3</v>
      </c>
      <c r="K71" s="75">
        <v>3</v>
      </c>
      <c r="L71" s="75">
        <v>3</v>
      </c>
      <c r="M71" s="77">
        <v>3</v>
      </c>
      <c r="N71" s="75">
        <v>3</v>
      </c>
      <c r="O71" s="77"/>
      <c r="P71" s="75"/>
      <c r="Q71" s="75"/>
      <c r="R71" s="77">
        <f t="shared" ref="R71:R87" si="20">SUM(G71:Q71)</f>
        <v>33</v>
      </c>
      <c r="S71" s="79">
        <f t="shared" ref="S71:S87" si="21">+R71*$S$5/$R$5</f>
        <v>6.2857142857142856</v>
      </c>
      <c r="T71" s="76">
        <v>8</v>
      </c>
      <c r="U71" s="41">
        <f t="shared" ref="U71:U87" si="22">+T71+S71</f>
        <v>14.285714285714285</v>
      </c>
      <c r="V71" s="23"/>
      <c r="W71" s="23">
        <v>2</v>
      </c>
      <c r="X71" s="23">
        <v>3</v>
      </c>
      <c r="Y71" s="23">
        <v>9</v>
      </c>
      <c r="Z71" s="23">
        <v>2</v>
      </c>
      <c r="AA71" s="23">
        <v>1</v>
      </c>
      <c r="AB71" s="23"/>
      <c r="AC71" s="23"/>
      <c r="AD71" s="24">
        <v>5</v>
      </c>
      <c r="AE71" s="25">
        <v>41</v>
      </c>
      <c r="AF71" s="25">
        <v>2</v>
      </c>
      <c r="AG71" s="25">
        <v>5</v>
      </c>
      <c r="AH71" s="26">
        <f t="shared" ref="AH71:AH87" si="23">SUM(V71:AG71)</f>
        <v>70</v>
      </c>
      <c r="AI71" s="40">
        <f t="shared" ref="AI71:AI87" si="24">+AH71*$AI$5/$AH$5</f>
        <v>17.5</v>
      </c>
      <c r="AJ71" s="27">
        <v>13</v>
      </c>
      <c r="AK71" s="28">
        <v>13</v>
      </c>
      <c r="AL71" s="28">
        <v>11</v>
      </c>
      <c r="AM71" s="28"/>
      <c r="AN71" s="29">
        <f t="shared" si="17"/>
        <v>37</v>
      </c>
      <c r="AO71" s="50">
        <f t="shared" si="18"/>
        <v>20.350000000000001</v>
      </c>
      <c r="AP71" s="52">
        <v>6</v>
      </c>
      <c r="AQ71" s="52">
        <v>5</v>
      </c>
      <c r="AR71" s="52">
        <v>5</v>
      </c>
      <c r="AS71" s="52">
        <v>3</v>
      </c>
      <c r="AT71" s="52">
        <v>15</v>
      </c>
      <c r="AU71" s="91">
        <f t="shared" si="10"/>
        <v>34</v>
      </c>
      <c r="AV71" s="93">
        <f t="shared" si="11"/>
        <v>14.384615384615385</v>
      </c>
      <c r="AW71" s="92">
        <v>5</v>
      </c>
      <c r="AX71" s="53">
        <v>9</v>
      </c>
      <c r="AY71" s="53">
        <v>3</v>
      </c>
      <c r="AZ71" s="53"/>
      <c r="BA71" s="53">
        <f t="shared" si="19"/>
        <v>17</v>
      </c>
      <c r="BB71" s="41">
        <f t="shared" ref="BB71:BB87" si="25">+BA71*$BB$5/$BA$5</f>
        <v>15.583333333333334</v>
      </c>
      <c r="BC71" s="98">
        <f t="shared" si="16"/>
        <v>82.103663003663002</v>
      </c>
      <c r="BD71" s="57"/>
      <c r="BE71" s="57"/>
      <c r="BF71" s="57"/>
      <c r="BG71" s="7">
        <v>22</v>
      </c>
      <c r="BJ71" s="43"/>
    </row>
    <row r="72" spans="1:62" ht="15.75" thickBot="1">
      <c r="A72" s="71">
        <v>67</v>
      </c>
      <c r="B72" s="81" t="s">
        <v>304</v>
      </c>
      <c r="C72" s="81" t="s">
        <v>202</v>
      </c>
      <c r="D72" s="81" t="s">
        <v>305</v>
      </c>
      <c r="E72" s="81" t="s">
        <v>306</v>
      </c>
      <c r="F72" s="82" t="s">
        <v>307</v>
      </c>
      <c r="G72" s="74">
        <v>3</v>
      </c>
      <c r="H72" s="75">
        <v>0</v>
      </c>
      <c r="I72" s="75">
        <v>3</v>
      </c>
      <c r="J72" s="76">
        <v>0</v>
      </c>
      <c r="K72" s="75">
        <v>0</v>
      </c>
      <c r="L72" s="75"/>
      <c r="M72" s="77"/>
      <c r="N72" s="75"/>
      <c r="O72" s="77"/>
      <c r="P72" s="75"/>
      <c r="Q72" s="75"/>
      <c r="R72" s="77">
        <f t="shared" si="20"/>
        <v>6</v>
      </c>
      <c r="S72" s="79">
        <f t="shared" si="21"/>
        <v>1.1428571428571428</v>
      </c>
      <c r="T72" s="76">
        <v>7</v>
      </c>
      <c r="U72" s="41">
        <f t="shared" si="22"/>
        <v>8.1428571428571423</v>
      </c>
      <c r="V72" s="23">
        <v>1</v>
      </c>
      <c r="W72" s="23"/>
      <c r="X72" s="23"/>
      <c r="Y72" s="23">
        <v>5</v>
      </c>
      <c r="Z72" s="23"/>
      <c r="AA72" s="23"/>
      <c r="AB72" s="23"/>
      <c r="AC72" s="23"/>
      <c r="AD72" s="24">
        <v>8</v>
      </c>
      <c r="AE72" s="25">
        <v>1</v>
      </c>
      <c r="AF72" s="25"/>
      <c r="AG72" s="25"/>
      <c r="AH72" s="26">
        <f t="shared" si="23"/>
        <v>15</v>
      </c>
      <c r="AI72" s="40">
        <f t="shared" si="24"/>
        <v>3.75</v>
      </c>
      <c r="AJ72" s="27">
        <v>6</v>
      </c>
      <c r="AK72" s="28">
        <v>12</v>
      </c>
      <c r="AL72" s="28">
        <v>5</v>
      </c>
      <c r="AM72" s="28"/>
      <c r="AN72" s="29">
        <f t="shared" si="17"/>
        <v>23</v>
      </c>
      <c r="AO72" s="50">
        <f t="shared" si="18"/>
        <v>12.65</v>
      </c>
      <c r="AP72" s="52">
        <v>6</v>
      </c>
      <c r="AQ72" s="52"/>
      <c r="AR72" s="52">
        <v>5</v>
      </c>
      <c r="AS72" s="52"/>
      <c r="AT72" s="52"/>
      <c r="AU72" s="91">
        <f t="shared" ref="AU72:AU87" si="26">SUM(AP72:AT72)</f>
        <v>11</v>
      </c>
      <c r="AV72" s="93">
        <f t="shared" ref="AV72:AV87" si="27">+AU72*$AV$5/$AU$5</f>
        <v>4.6538461538461542</v>
      </c>
      <c r="AW72" s="92">
        <v>5</v>
      </c>
      <c r="AX72" s="53">
        <v>6</v>
      </c>
      <c r="AY72" s="53">
        <v>2</v>
      </c>
      <c r="AZ72" s="53">
        <v>3</v>
      </c>
      <c r="BA72" s="53">
        <f t="shared" si="19"/>
        <v>16</v>
      </c>
      <c r="BB72" s="41">
        <f t="shared" si="25"/>
        <v>14.666666666666666</v>
      </c>
      <c r="BC72" s="98">
        <f t="shared" si="16"/>
        <v>43.863369963369962</v>
      </c>
      <c r="BD72" s="57"/>
      <c r="BE72" s="57">
        <v>6</v>
      </c>
      <c r="BF72" s="57">
        <f t="shared" si="13"/>
        <v>5.0769230769230766</v>
      </c>
      <c r="BG72" s="7">
        <v>22</v>
      </c>
      <c r="BJ72" s="43"/>
    </row>
    <row r="73" spans="1:62" ht="15.75" thickBot="1">
      <c r="A73" s="80">
        <v>68</v>
      </c>
      <c r="B73" s="81" t="s">
        <v>308</v>
      </c>
      <c r="C73" s="81" t="s">
        <v>309</v>
      </c>
      <c r="D73" s="81" t="s">
        <v>310</v>
      </c>
      <c r="E73" s="81" t="s">
        <v>311</v>
      </c>
      <c r="F73" s="82" t="s">
        <v>312</v>
      </c>
      <c r="G73" s="74">
        <v>10</v>
      </c>
      <c r="H73" s="75">
        <v>5</v>
      </c>
      <c r="I73" s="75">
        <v>1</v>
      </c>
      <c r="J73" s="76"/>
      <c r="K73" s="75"/>
      <c r="L73" s="75"/>
      <c r="M73" s="77"/>
      <c r="N73" s="75">
        <v>3</v>
      </c>
      <c r="O73" s="77">
        <v>3</v>
      </c>
      <c r="P73" s="75">
        <v>3</v>
      </c>
      <c r="Q73" s="75">
        <v>3</v>
      </c>
      <c r="R73" s="77">
        <f t="shared" si="20"/>
        <v>28</v>
      </c>
      <c r="S73" s="79">
        <f t="shared" si="21"/>
        <v>5.333333333333333</v>
      </c>
      <c r="T73" s="76"/>
      <c r="U73" s="41">
        <f t="shared" si="22"/>
        <v>5.333333333333333</v>
      </c>
      <c r="V73" s="23"/>
      <c r="W73" s="23"/>
      <c r="X73" s="23"/>
      <c r="Y73" s="23">
        <v>4</v>
      </c>
      <c r="Z73" s="23"/>
      <c r="AA73" s="23"/>
      <c r="AB73" s="23"/>
      <c r="AC73" s="23"/>
      <c r="AD73" s="24">
        <v>9</v>
      </c>
      <c r="AE73" s="25">
        <v>18</v>
      </c>
      <c r="AF73" s="25"/>
      <c r="AG73" s="25"/>
      <c r="AH73" s="26">
        <f t="shared" si="23"/>
        <v>31</v>
      </c>
      <c r="AI73" s="40">
        <f t="shared" si="24"/>
        <v>7.75</v>
      </c>
      <c r="AJ73" s="27">
        <v>5.5</v>
      </c>
      <c r="AK73" s="28">
        <v>5</v>
      </c>
      <c r="AL73" s="28">
        <v>6</v>
      </c>
      <c r="AM73" s="28"/>
      <c r="AN73" s="29">
        <f t="shared" si="17"/>
        <v>16.5</v>
      </c>
      <c r="AO73" s="50">
        <f t="shared" si="18"/>
        <v>9.0749999999999993</v>
      </c>
      <c r="AP73" s="52">
        <v>6</v>
      </c>
      <c r="AQ73" s="52"/>
      <c r="AR73" s="52">
        <v>10</v>
      </c>
      <c r="AS73" s="52">
        <v>4.5</v>
      </c>
      <c r="AT73" s="52">
        <v>15</v>
      </c>
      <c r="AU73" s="91">
        <f t="shared" si="26"/>
        <v>35.5</v>
      </c>
      <c r="AV73" s="93">
        <f t="shared" si="27"/>
        <v>15.01923076923077</v>
      </c>
      <c r="AW73" s="92"/>
      <c r="AX73" s="53">
        <v>0</v>
      </c>
      <c r="AY73" s="53">
        <v>1</v>
      </c>
      <c r="AZ73" s="53"/>
      <c r="BA73" s="53">
        <f t="shared" si="19"/>
        <v>1</v>
      </c>
      <c r="BB73" s="100">
        <v>8.5</v>
      </c>
      <c r="BC73" s="98">
        <f t="shared" si="16"/>
        <v>45.677564102564105</v>
      </c>
      <c r="BD73" s="57"/>
      <c r="BE73" s="57">
        <v>10</v>
      </c>
      <c r="BF73" s="57">
        <f t="shared" si="13"/>
        <v>8.4615384615384617</v>
      </c>
      <c r="BG73" s="7">
        <v>22</v>
      </c>
      <c r="BJ73" s="43"/>
    </row>
    <row r="74" spans="1:62" ht="15.75" thickBot="1">
      <c r="A74" s="71">
        <v>69</v>
      </c>
      <c r="B74" s="81" t="s">
        <v>313</v>
      </c>
      <c r="C74" s="81" t="s">
        <v>314</v>
      </c>
      <c r="D74" s="81" t="s">
        <v>315</v>
      </c>
      <c r="E74" s="81" t="s">
        <v>316</v>
      </c>
      <c r="F74" s="82" t="s">
        <v>317</v>
      </c>
      <c r="G74" s="74">
        <v>10</v>
      </c>
      <c r="H74" s="75">
        <v>5</v>
      </c>
      <c r="I74" s="75">
        <v>3</v>
      </c>
      <c r="J74" s="76">
        <v>3</v>
      </c>
      <c r="K74" s="75">
        <v>3</v>
      </c>
      <c r="L74" s="75">
        <v>3</v>
      </c>
      <c r="M74" s="77">
        <v>3</v>
      </c>
      <c r="N74" s="75">
        <v>3</v>
      </c>
      <c r="O74" s="77">
        <v>3</v>
      </c>
      <c r="P74" s="75">
        <v>3</v>
      </c>
      <c r="Q74" s="75">
        <v>3</v>
      </c>
      <c r="R74" s="77">
        <f t="shared" si="20"/>
        <v>42</v>
      </c>
      <c r="S74" s="79">
        <f t="shared" si="21"/>
        <v>8</v>
      </c>
      <c r="T74" s="76"/>
      <c r="U74" s="41">
        <f t="shared" si="22"/>
        <v>8</v>
      </c>
      <c r="V74" s="23">
        <v>2</v>
      </c>
      <c r="W74" s="23">
        <v>2</v>
      </c>
      <c r="X74" s="23"/>
      <c r="Y74" s="23">
        <v>2</v>
      </c>
      <c r="Z74" s="23">
        <v>3</v>
      </c>
      <c r="AA74" s="23">
        <v>2</v>
      </c>
      <c r="AB74" s="23"/>
      <c r="AC74" s="23"/>
      <c r="AD74" s="24">
        <v>5</v>
      </c>
      <c r="AE74" s="25">
        <v>25</v>
      </c>
      <c r="AF74" s="25">
        <v>5</v>
      </c>
      <c r="AG74" s="25"/>
      <c r="AH74" s="26">
        <f t="shared" si="23"/>
        <v>46</v>
      </c>
      <c r="AI74" s="40">
        <f t="shared" si="24"/>
        <v>11.5</v>
      </c>
      <c r="AJ74" s="27">
        <v>11</v>
      </c>
      <c r="AK74" s="28">
        <v>13</v>
      </c>
      <c r="AL74" s="28">
        <v>8</v>
      </c>
      <c r="AM74" s="28">
        <v>0</v>
      </c>
      <c r="AN74" s="29">
        <f t="shared" si="17"/>
        <v>32</v>
      </c>
      <c r="AO74" s="50">
        <f t="shared" si="18"/>
        <v>17.600000000000001</v>
      </c>
      <c r="AP74" s="52">
        <v>6</v>
      </c>
      <c r="AQ74" s="52">
        <v>2.5</v>
      </c>
      <c r="AR74" s="52">
        <v>18</v>
      </c>
      <c r="AS74" s="52">
        <v>6</v>
      </c>
      <c r="AT74" s="52">
        <v>15</v>
      </c>
      <c r="AU74" s="91">
        <f t="shared" si="26"/>
        <v>47.5</v>
      </c>
      <c r="AV74" s="93">
        <f t="shared" si="27"/>
        <v>20.096153846153847</v>
      </c>
      <c r="AW74" s="92">
        <v>5</v>
      </c>
      <c r="AX74" s="53">
        <v>9</v>
      </c>
      <c r="AY74" s="53">
        <v>5</v>
      </c>
      <c r="AZ74" s="53">
        <v>5</v>
      </c>
      <c r="BA74" s="53">
        <f t="shared" si="19"/>
        <v>24</v>
      </c>
      <c r="BB74" s="41">
        <f t="shared" si="25"/>
        <v>22</v>
      </c>
      <c r="BC74" s="98">
        <f t="shared" si="16"/>
        <v>79.196153846153848</v>
      </c>
      <c r="BD74" s="57"/>
      <c r="BE74" s="57"/>
      <c r="BF74" s="57"/>
      <c r="BG74" s="7">
        <v>22</v>
      </c>
      <c r="BJ74" s="43"/>
    </row>
    <row r="75" spans="1:62" ht="15.75" thickBot="1">
      <c r="A75" s="80">
        <v>70</v>
      </c>
      <c r="B75" s="81" t="s">
        <v>318</v>
      </c>
      <c r="C75" s="81" t="s">
        <v>319</v>
      </c>
      <c r="D75" s="81" t="s">
        <v>320</v>
      </c>
      <c r="E75" s="81" t="s">
        <v>321</v>
      </c>
      <c r="F75" s="82" t="s">
        <v>322</v>
      </c>
      <c r="G75" s="74">
        <v>10</v>
      </c>
      <c r="H75" s="75"/>
      <c r="I75" s="75">
        <v>3</v>
      </c>
      <c r="J75" s="76">
        <v>3</v>
      </c>
      <c r="K75" s="75">
        <v>3</v>
      </c>
      <c r="L75" s="75">
        <v>3</v>
      </c>
      <c r="M75" s="77">
        <v>3</v>
      </c>
      <c r="N75" s="75">
        <v>3</v>
      </c>
      <c r="O75" s="77"/>
      <c r="P75" s="75"/>
      <c r="Q75" s="75"/>
      <c r="R75" s="77">
        <f t="shared" si="20"/>
        <v>28</v>
      </c>
      <c r="S75" s="79">
        <f t="shared" si="21"/>
        <v>5.333333333333333</v>
      </c>
      <c r="T75" s="76">
        <v>6</v>
      </c>
      <c r="U75" s="41">
        <f t="shared" si="22"/>
        <v>11.333333333333332</v>
      </c>
      <c r="V75" s="23">
        <v>4</v>
      </c>
      <c r="W75" s="23">
        <v>1</v>
      </c>
      <c r="X75" s="23"/>
      <c r="Y75" s="23"/>
      <c r="Z75" s="23"/>
      <c r="AA75" s="23">
        <v>1</v>
      </c>
      <c r="AB75" s="23"/>
      <c r="AC75" s="23"/>
      <c r="AD75" s="24"/>
      <c r="AE75" s="25">
        <v>21</v>
      </c>
      <c r="AF75" s="25"/>
      <c r="AG75" s="25"/>
      <c r="AH75" s="26">
        <f t="shared" si="23"/>
        <v>27</v>
      </c>
      <c r="AI75" s="40">
        <f t="shared" si="24"/>
        <v>6.75</v>
      </c>
      <c r="AJ75" s="27">
        <v>12</v>
      </c>
      <c r="AK75" s="28">
        <v>10</v>
      </c>
      <c r="AL75" s="28">
        <v>2</v>
      </c>
      <c r="AM75" s="28"/>
      <c r="AN75" s="29">
        <f t="shared" si="17"/>
        <v>24</v>
      </c>
      <c r="AO75" s="50">
        <f t="shared" si="18"/>
        <v>13.2</v>
      </c>
      <c r="AP75" s="52">
        <v>6</v>
      </c>
      <c r="AQ75" s="52">
        <v>5</v>
      </c>
      <c r="AR75" s="52"/>
      <c r="AS75" s="52">
        <v>6</v>
      </c>
      <c r="AT75" s="52">
        <v>5</v>
      </c>
      <c r="AU75" s="91">
        <f t="shared" si="26"/>
        <v>22</v>
      </c>
      <c r="AV75" s="93">
        <f t="shared" si="27"/>
        <v>9.3076923076923084</v>
      </c>
      <c r="AW75" s="92">
        <v>5</v>
      </c>
      <c r="AX75" s="53">
        <v>9</v>
      </c>
      <c r="AY75" s="53">
        <v>3</v>
      </c>
      <c r="AZ75" s="53">
        <v>5</v>
      </c>
      <c r="BA75" s="53">
        <f t="shared" si="19"/>
        <v>22</v>
      </c>
      <c r="BB75" s="41">
        <f t="shared" si="25"/>
        <v>20.166666666666668</v>
      </c>
      <c r="BC75" s="98">
        <f t="shared" si="16"/>
        <v>60.757692307692309</v>
      </c>
      <c r="BD75" s="57"/>
      <c r="BE75" s="57"/>
      <c r="BF75" s="57"/>
      <c r="BG75" s="7">
        <v>22</v>
      </c>
      <c r="BJ75" s="43"/>
    </row>
    <row r="76" spans="1:62" ht="15.75" thickBot="1">
      <c r="A76" s="71">
        <v>71</v>
      </c>
      <c r="B76" s="81" t="s">
        <v>323</v>
      </c>
      <c r="C76" s="81" t="s">
        <v>324</v>
      </c>
      <c r="D76" s="81" t="s">
        <v>325</v>
      </c>
      <c r="E76" s="81" t="s">
        <v>326</v>
      </c>
      <c r="F76" s="82" t="s">
        <v>327</v>
      </c>
      <c r="G76" s="74"/>
      <c r="H76" s="75"/>
      <c r="I76" s="75"/>
      <c r="J76" s="76"/>
      <c r="K76" s="75"/>
      <c r="L76" s="75"/>
      <c r="M76" s="77"/>
      <c r="N76" s="75"/>
      <c r="O76" s="77"/>
      <c r="P76" s="75"/>
      <c r="Q76" s="75"/>
      <c r="R76" s="77">
        <f t="shared" si="20"/>
        <v>0</v>
      </c>
      <c r="S76" s="79">
        <f t="shared" si="21"/>
        <v>0</v>
      </c>
      <c r="T76" s="76"/>
      <c r="U76" s="41">
        <f t="shared" si="22"/>
        <v>0</v>
      </c>
      <c r="V76" s="23"/>
      <c r="W76" s="23"/>
      <c r="X76" s="23"/>
      <c r="Y76" s="23"/>
      <c r="Z76" s="23"/>
      <c r="AA76" s="23">
        <v>2</v>
      </c>
      <c r="AB76" s="23"/>
      <c r="AC76" s="23"/>
      <c r="AD76" s="24"/>
      <c r="AE76" s="25">
        <v>2</v>
      </c>
      <c r="AF76" s="25"/>
      <c r="AG76" s="25"/>
      <c r="AH76" s="26">
        <f t="shared" si="23"/>
        <v>4</v>
      </c>
      <c r="AI76" s="40">
        <f t="shared" si="24"/>
        <v>1</v>
      </c>
      <c r="AJ76" s="27"/>
      <c r="AK76" s="28"/>
      <c r="AL76" s="28"/>
      <c r="AM76" s="28"/>
      <c r="AN76" s="29">
        <f t="shared" si="17"/>
        <v>0</v>
      </c>
      <c r="AO76" s="50">
        <f t="shared" si="18"/>
        <v>0</v>
      </c>
      <c r="AP76" s="52"/>
      <c r="AQ76" s="52"/>
      <c r="AR76" s="52"/>
      <c r="AS76" s="52"/>
      <c r="AT76" s="52"/>
      <c r="AU76" s="91">
        <f t="shared" si="26"/>
        <v>0</v>
      </c>
      <c r="AV76" s="93">
        <f t="shared" si="27"/>
        <v>0</v>
      </c>
      <c r="AW76" s="92"/>
      <c r="AX76" s="53"/>
      <c r="AY76" s="53"/>
      <c r="AZ76" s="53"/>
      <c r="BA76" s="53">
        <f t="shared" si="19"/>
        <v>0</v>
      </c>
      <c r="BB76" s="41">
        <f t="shared" si="25"/>
        <v>0</v>
      </c>
      <c r="BC76" s="98">
        <f t="shared" si="16"/>
        <v>1</v>
      </c>
      <c r="BD76" s="57"/>
      <c r="BE76" s="57"/>
      <c r="BF76" s="57"/>
      <c r="BG76" s="7">
        <v>22</v>
      </c>
      <c r="BJ76" s="43">
        <f t="shared" ref="BJ76:BJ87" si="28">+BG76+BC76</f>
        <v>23</v>
      </c>
    </row>
    <row r="77" spans="1:62" ht="15.75" thickBot="1">
      <c r="A77" s="80">
        <v>72</v>
      </c>
      <c r="B77" s="81" t="s">
        <v>328</v>
      </c>
      <c r="C77" s="81" t="s">
        <v>324</v>
      </c>
      <c r="D77" s="81" t="s">
        <v>329</v>
      </c>
      <c r="E77" s="81" t="s">
        <v>330</v>
      </c>
      <c r="F77" s="82" t="s">
        <v>331</v>
      </c>
      <c r="G77" s="74"/>
      <c r="H77" s="75"/>
      <c r="I77" s="75">
        <v>3</v>
      </c>
      <c r="J77" s="76">
        <v>3</v>
      </c>
      <c r="K77" s="75">
        <v>3</v>
      </c>
      <c r="L77" s="75"/>
      <c r="M77" s="77"/>
      <c r="N77" s="75">
        <v>3</v>
      </c>
      <c r="O77" s="77"/>
      <c r="P77" s="75"/>
      <c r="Q77" s="75"/>
      <c r="R77" s="77">
        <f t="shared" si="20"/>
        <v>12</v>
      </c>
      <c r="S77" s="79">
        <f t="shared" si="21"/>
        <v>2.2857142857142856</v>
      </c>
      <c r="T77" s="76">
        <v>2</v>
      </c>
      <c r="U77" s="41">
        <f t="shared" si="22"/>
        <v>4.2857142857142856</v>
      </c>
      <c r="V77" s="23"/>
      <c r="W77" s="23"/>
      <c r="X77" s="23"/>
      <c r="Y77" s="23"/>
      <c r="Z77" s="23"/>
      <c r="AA77" s="23">
        <v>2</v>
      </c>
      <c r="AB77" s="23"/>
      <c r="AC77" s="23"/>
      <c r="AD77" s="24">
        <v>7</v>
      </c>
      <c r="AE77" s="25">
        <v>3</v>
      </c>
      <c r="AF77" s="25"/>
      <c r="AG77" s="25"/>
      <c r="AH77" s="26">
        <f t="shared" si="23"/>
        <v>12</v>
      </c>
      <c r="AI77" s="40">
        <f t="shared" si="24"/>
        <v>3</v>
      </c>
      <c r="AJ77" s="27">
        <v>11</v>
      </c>
      <c r="AK77" s="28">
        <v>13</v>
      </c>
      <c r="AL77" s="28">
        <v>7</v>
      </c>
      <c r="AM77" s="28"/>
      <c r="AN77" s="29">
        <f t="shared" si="17"/>
        <v>31</v>
      </c>
      <c r="AO77" s="50">
        <f t="shared" si="18"/>
        <v>17.05</v>
      </c>
      <c r="AP77" s="52">
        <v>6</v>
      </c>
      <c r="AQ77" s="52">
        <v>3</v>
      </c>
      <c r="AR77" s="52"/>
      <c r="AS77" s="52"/>
      <c r="AT77" s="52">
        <v>15</v>
      </c>
      <c r="AU77" s="91">
        <f t="shared" si="26"/>
        <v>24</v>
      </c>
      <c r="AV77" s="93">
        <f t="shared" si="27"/>
        <v>10.153846153846153</v>
      </c>
      <c r="AW77" s="92">
        <v>5</v>
      </c>
      <c r="AX77" s="53">
        <v>9</v>
      </c>
      <c r="AY77" s="53"/>
      <c r="AZ77" s="53"/>
      <c r="BA77" s="53">
        <f t="shared" si="19"/>
        <v>14</v>
      </c>
      <c r="BB77" s="41">
        <f t="shared" si="25"/>
        <v>12.833333333333334</v>
      </c>
      <c r="BC77" s="98">
        <f t="shared" si="16"/>
        <v>47.322893772893771</v>
      </c>
      <c r="BD77" s="57"/>
      <c r="BE77" s="57">
        <v>7</v>
      </c>
      <c r="BF77" s="57">
        <f t="shared" si="13"/>
        <v>5.9230769230769234</v>
      </c>
      <c r="BG77" s="7">
        <v>22</v>
      </c>
      <c r="BJ77" s="43"/>
    </row>
    <row r="78" spans="1:62" ht="15.75" thickBot="1">
      <c r="A78" s="71">
        <v>73</v>
      </c>
      <c r="B78" s="81" t="s">
        <v>332</v>
      </c>
      <c r="C78" s="81" t="s">
        <v>333</v>
      </c>
      <c r="D78" s="81" t="s">
        <v>334</v>
      </c>
      <c r="E78" s="81" t="s">
        <v>335</v>
      </c>
      <c r="F78" s="82" t="s">
        <v>336</v>
      </c>
      <c r="G78" s="74">
        <v>10</v>
      </c>
      <c r="H78" s="75">
        <v>5</v>
      </c>
      <c r="I78" s="75">
        <v>3</v>
      </c>
      <c r="J78" s="76">
        <v>3</v>
      </c>
      <c r="K78" s="75">
        <v>3</v>
      </c>
      <c r="L78" s="75">
        <v>3</v>
      </c>
      <c r="M78" s="77">
        <v>3</v>
      </c>
      <c r="N78" s="75"/>
      <c r="O78" s="77"/>
      <c r="P78" s="75"/>
      <c r="Q78" s="75"/>
      <c r="R78" s="77">
        <f t="shared" si="20"/>
        <v>30</v>
      </c>
      <c r="S78" s="79">
        <f t="shared" si="21"/>
        <v>5.7142857142857144</v>
      </c>
      <c r="T78" s="76">
        <v>5</v>
      </c>
      <c r="U78" s="41">
        <f t="shared" si="22"/>
        <v>10.714285714285715</v>
      </c>
      <c r="V78" s="23">
        <v>2</v>
      </c>
      <c r="W78" s="23"/>
      <c r="X78" s="23">
        <v>1</v>
      </c>
      <c r="Y78" s="23">
        <v>7</v>
      </c>
      <c r="Z78" s="23"/>
      <c r="AA78" s="23"/>
      <c r="AB78" s="23"/>
      <c r="AC78" s="23"/>
      <c r="AD78" s="24"/>
      <c r="AE78" s="25">
        <v>30</v>
      </c>
      <c r="AF78" s="25"/>
      <c r="AG78" s="25"/>
      <c r="AH78" s="26">
        <f t="shared" si="23"/>
        <v>40</v>
      </c>
      <c r="AI78" s="40">
        <f t="shared" si="24"/>
        <v>10</v>
      </c>
      <c r="AJ78" s="27">
        <v>8</v>
      </c>
      <c r="AK78" s="28">
        <v>10</v>
      </c>
      <c r="AL78" s="28">
        <v>6</v>
      </c>
      <c r="AM78" s="28"/>
      <c r="AN78" s="29">
        <f t="shared" si="17"/>
        <v>24</v>
      </c>
      <c r="AO78" s="50">
        <f t="shared" si="18"/>
        <v>13.2</v>
      </c>
      <c r="AP78" s="52">
        <v>6</v>
      </c>
      <c r="AQ78" s="52">
        <v>5</v>
      </c>
      <c r="AR78" s="52">
        <v>0</v>
      </c>
      <c r="AS78" s="52">
        <v>3</v>
      </c>
      <c r="AT78" s="52"/>
      <c r="AU78" s="91">
        <f t="shared" si="26"/>
        <v>14</v>
      </c>
      <c r="AV78" s="93">
        <f t="shared" si="27"/>
        <v>5.9230769230769234</v>
      </c>
      <c r="AW78" s="92">
        <v>5</v>
      </c>
      <c r="AX78" s="53">
        <v>9</v>
      </c>
      <c r="AY78" s="53"/>
      <c r="AZ78" s="53"/>
      <c r="BA78" s="53">
        <f t="shared" si="19"/>
        <v>14</v>
      </c>
      <c r="BB78" s="41">
        <f t="shared" si="25"/>
        <v>12.833333333333334</v>
      </c>
      <c r="BC78" s="98">
        <f t="shared" si="16"/>
        <v>52.670695970695967</v>
      </c>
      <c r="BD78" s="57"/>
      <c r="BE78" s="57"/>
      <c r="BF78" s="57"/>
      <c r="BG78" s="7">
        <v>22</v>
      </c>
      <c r="BJ78" s="43"/>
    </row>
    <row r="79" spans="1:62" ht="15.75" thickBot="1">
      <c r="A79" s="80">
        <v>74</v>
      </c>
      <c r="B79" s="81" t="s">
        <v>337</v>
      </c>
      <c r="C79" s="81" t="s">
        <v>188</v>
      </c>
      <c r="D79" s="81" t="s">
        <v>338</v>
      </c>
      <c r="E79" s="81" t="s">
        <v>339</v>
      </c>
      <c r="F79" s="82" t="s">
        <v>340</v>
      </c>
      <c r="G79" s="74">
        <v>10</v>
      </c>
      <c r="H79" s="75"/>
      <c r="I79" s="75">
        <v>1</v>
      </c>
      <c r="J79" s="76">
        <v>1</v>
      </c>
      <c r="K79" s="75">
        <v>1</v>
      </c>
      <c r="L79" s="75">
        <v>3</v>
      </c>
      <c r="M79" s="77">
        <v>3</v>
      </c>
      <c r="N79" s="75">
        <v>3</v>
      </c>
      <c r="O79" s="77"/>
      <c r="P79" s="75">
        <v>3</v>
      </c>
      <c r="Q79" s="75">
        <v>3</v>
      </c>
      <c r="R79" s="77">
        <f t="shared" si="20"/>
        <v>28</v>
      </c>
      <c r="S79" s="79">
        <f t="shared" si="21"/>
        <v>5.333333333333333</v>
      </c>
      <c r="T79" s="76">
        <v>10</v>
      </c>
      <c r="U79" s="41">
        <f t="shared" si="22"/>
        <v>15.333333333333332</v>
      </c>
      <c r="V79" s="23">
        <v>3</v>
      </c>
      <c r="W79" s="23"/>
      <c r="X79" s="23"/>
      <c r="Y79" s="23">
        <v>7</v>
      </c>
      <c r="Z79" s="23"/>
      <c r="AA79" s="23">
        <v>3</v>
      </c>
      <c r="AB79" s="23"/>
      <c r="AC79" s="23"/>
      <c r="AD79" s="24">
        <v>12</v>
      </c>
      <c r="AE79" s="25">
        <v>28</v>
      </c>
      <c r="AF79" s="25"/>
      <c r="AG79" s="25"/>
      <c r="AH79" s="26">
        <f t="shared" si="23"/>
        <v>53</v>
      </c>
      <c r="AI79" s="40">
        <f t="shared" si="24"/>
        <v>13.25</v>
      </c>
      <c r="AJ79" s="27">
        <v>11</v>
      </c>
      <c r="AK79" s="28">
        <v>10</v>
      </c>
      <c r="AL79" s="28">
        <v>11</v>
      </c>
      <c r="AM79" s="28">
        <v>5</v>
      </c>
      <c r="AN79" s="29">
        <f t="shared" si="17"/>
        <v>37</v>
      </c>
      <c r="AO79" s="50">
        <f t="shared" si="18"/>
        <v>20.350000000000001</v>
      </c>
      <c r="AP79" s="52">
        <v>6</v>
      </c>
      <c r="AQ79" s="52">
        <v>5</v>
      </c>
      <c r="AR79" s="52">
        <v>7</v>
      </c>
      <c r="AS79" s="52">
        <v>3</v>
      </c>
      <c r="AT79" s="52">
        <v>15</v>
      </c>
      <c r="AU79" s="91">
        <f t="shared" si="26"/>
        <v>36</v>
      </c>
      <c r="AV79" s="93">
        <f t="shared" si="27"/>
        <v>15.23076923076923</v>
      </c>
      <c r="AW79" s="92">
        <v>5</v>
      </c>
      <c r="AX79" s="53">
        <v>9</v>
      </c>
      <c r="AY79" s="53">
        <v>3</v>
      </c>
      <c r="AZ79" s="53">
        <v>2</v>
      </c>
      <c r="BA79" s="53">
        <f t="shared" si="19"/>
        <v>19</v>
      </c>
      <c r="BB79" s="41">
        <f t="shared" si="25"/>
        <v>17.416666666666668</v>
      </c>
      <c r="BC79" s="98">
        <f t="shared" si="16"/>
        <v>81.580769230769235</v>
      </c>
      <c r="BD79" s="57"/>
      <c r="BE79" s="57"/>
      <c r="BF79" s="57"/>
      <c r="BG79" s="7">
        <v>22</v>
      </c>
      <c r="BJ79" s="43"/>
    </row>
    <row r="80" spans="1:62" ht="15.75" thickBot="1">
      <c r="A80" s="71">
        <v>75</v>
      </c>
      <c r="B80" s="81" t="s">
        <v>341</v>
      </c>
      <c r="C80" s="81" t="s">
        <v>188</v>
      </c>
      <c r="D80" s="81" t="s">
        <v>342</v>
      </c>
      <c r="E80" s="81" t="s">
        <v>343</v>
      </c>
      <c r="F80" s="82" t="s">
        <v>344</v>
      </c>
      <c r="G80" s="74"/>
      <c r="H80" s="75"/>
      <c r="I80" s="75">
        <v>3</v>
      </c>
      <c r="J80" s="76">
        <v>3</v>
      </c>
      <c r="K80" s="75">
        <v>3</v>
      </c>
      <c r="L80" s="75">
        <v>3</v>
      </c>
      <c r="M80" s="77"/>
      <c r="N80" s="75"/>
      <c r="O80" s="77">
        <v>3</v>
      </c>
      <c r="P80" s="75">
        <v>3</v>
      </c>
      <c r="Q80" s="75">
        <v>3</v>
      </c>
      <c r="R80" s="77">
        <f t="shared" si="20"/>
        <v>21</v>
      </c>
      <c r="S80" s="79">
        <f t="shared" si="21"/>
        <v>4</v>
      </c>
      <c r="T80" s="76">
        <v>8</v>
      </c>
      <c r="U80" s="41">
        <f t="shared" si="22"/>
        <v>12</v>
      </c>
      <c r="V80" s="23">
        <v>1</v>
      </c>
      <c r="W80" s="23"/>
      <c r="X80" s="23"/>
      <c r="Y80" s="23">
        <v>9</v>
      </c>
      <c r="Z80" s="23"/>
      <c r="AA80" s="23"/>
      <c r="AB80" s="23"/>
      <c r="AC80" s="23"/>
      <c r="AD80" s="24"/>
      <c r="AE80" s="25">
        <v>14</v>
      </c>
      <c r="AF80" s="25"/>
      <c r="AG80" s="25"/>
      <c r="AH80" s="26">
        <f t="shared" si="23"/>
        <v>24</v>
      </c>
      <c r="AI80" s="40">
        <f t="shared" si="24"/>
        <v>6</v>
      </c>
      <c r="AJ80" s="27">
        <v>11</v>
      </c>
      <c r="AK80" s="28">
        <v>7</v>
      </c>
      <c r="AL80" s="28">
        <v>7.5</v>
      </c>
      <c r="AM80" s="28"/>
      <c r="AN80" s="29">
        <f t="shared" si="17"/>
        <v>25.5</v>
      </c>
      <c r="AO80" s="50">
        <f t="shared" si="18"/>
        <v>14.025</v>
      </c>
      <c r="AP80" s="52">
        <v>6</v>
      </c>
      <c r="AQ80" s="52">
        <v>4</v>
      </c>
      <c r="AR80" s="52">
        <v>5</v>
      </c>
      <c r="AS80" s="52"/>
      <c r="AT80" s="52"/>
      <c r="AU80" s="91">
        <f t="shared" si="26"/>
        <v>15</v>
      </c>
      <c r="AV80" s="93">
        <f t="shared" si="27"/>
        <v>6.3461538461538458</v>
      </c>
      <c r="AW80" s="92">
        <v>5</v>
      </c>
      <c r="AX80" s="53"/>
      <c r="AY80" s="53">
        <v>3</v>
      </c>
      <c r="AZ80" s="53"/>
      <c r="BA80" s="53">
        <f t="shared" si="19"/>
        <v>8</v>
      </c>
      <c r="BB80" s="41">
        <f t="shared" si="25"/>
        <v>7.333333333333333</v>
      </c>
      <c r="BC80" s="98">
        <f t="shared" si="16"/>
        <v>45.704487179487181</v>
      </c>
      <c r="BD80" s="57"/>
      <c r="BE80" s="57">
        <v>2</v>
      </c>
      <c r="BF80" s="57">
        <f t="shared" si="13"/>
        <v>1.6923076923076923</v>
      </c>
      <c r="BG80" s="7">
        <v>22</v>
      </c>
      <c r="BJ80" s="43"/>
    </row>
    <row r="81" spans="1:62" ht="15.75" thickBot="1">
      <c r="A81" s="80">
        <v>76</v>
      </c>
      <c r="B81" s="81" t="s">
        <v>345</v>
      </c>
      <c r="C81" s="81" t="s">
        <v>188</v>
      </c>
      <c r="D81" s="81" t="s">
        <v>346</v>
      </c>
      <c r="E81" s="81" t="s">
        <v>347</v>
      </c>
      <c r="F81" s="82" t="s">
        <v>348</v>
      </c>
      <c r="G81" s="74">
        <v>10</v>
      </c>
      <c r="H81" s="75">
        <v>5</v>
      </c>
      <c r="I81" s="75"/>
      <c r="J81" s="76"/>
      <c r="K81" s="75"/>
      <c r="L81" s="75">
        <v>3</v>
      </c>
      <c r="M81" s="77">
        <v>3</v>
      </c>
      <c r="N81" s="75"/>
      <c r="O81" s="77">
        <v>3</v>
      </c>
      <c r="P81" s="75">
        <v>3</v>
      </c>
      <c r="Q81" s="75">
        <v>3</v>
      </c>
      <c r="R81" s="77">
        <f t="shared" si="20"/>
        <v>30</v>
      </c>
      <c r="S81" s="79">
        <f t="shared" si="21"/>
        <v>5.7142857142857144</v>
      </c>
      <c r="T81" s="76"/>
      <c r="U81" s="41">
        <f t="shared" si="22"/>
        <v>5.7142857142857144</v>
      </c>
      <c r="V81" s="23"/>
      <c r="W81" s="23"/>
      <c r="X81" s="23">
        <v>1</v>
      </c>
      <c r="Y81" s="23"/>
      <c r="Z81" s="23"/>
      <c r="AA81" s="23">
        <v>1</v>
      </c>
      <c r="AB81" s="23">
        <v>1</v>
      </c>
      <c r="AC81" s="23"/>
      <c r="AD81" s="24">
        <v>4</v>
      </c>
      <c r="AE81" s="25">
        <v>7</v>
      </c>
      <c r="AF81" s="25"/>
      <c r="AG81" s="25"/>
      <c r="AH81" s="26">
        <f t="shared" si="23"/>
        <v>14</v>
      </c>
      <c r="AI81" s="40">
        <f t="shared" si="24"/>
        <v>3.5</v>
      </c>
      <c r="AJ81" s="27">
        <v>11</v>
      </c>
      <c r="AK81" s="28"/>
      <c r="AL81" s="28">
        <v>7</v>
      </c>
      <c r="AM81" s="28"/>
      <c r="AN81" s="29">
        <f t="shared" si="17"/>
        <v>18</v>
      </c>
      <c r="AO81" s="50">
        <f t="shared" si="18"/>
        <v>9.9</v>
      </c>
      <c r="AP81" s="52"/>
      <c r="AQ81" s="52"/>
      <c r="AR81" s="52">
        <v>0</v>
      </c>
      <c r="AS81" s="52">
        <v>4</v>
      </c>
      <c r="AT81" s="52"/>
      <c r="AU81" s="91">
        <f t="shared" si="26"/>
        <v>4</v>
      </c>
      <c r="AV81" s="93">
        <f t="shared" si="27"/>
        <v>1.6923076923076923</v>
      </c>
      <c r="AW81" s="92">
        <v>1</v>
      </c>
      <c r="AX81" s="53"/>
      <c r="AY81" s="53"/>
      <c r="AZ81" s="53">
        <v>1</v>
      </c>
      <c r="BA81" s="53">
        <f t="shared" si="19"/>
        <v>2</v>
      </c>
      <c r="BB81" s="41">
        <f t="shared" si="25"/>
        <v>1.8333333333333333</v>
      </c>
      <c r="BC81" s="98">
        <f t="shared" si="16"/>
        <v>22.639926739926743</v>
      </c>
      <c r="BD81" s="57"/>
      <c r="BE81" s="57"/>
      <c r="BF81" s="57"/>
      <c r="BG81" s="7">
        <v>22</v>
      </c>
      <c r="BJ81" s="43">
        <f t="shared" si="28"/>
        <v>44.639926739926743</v>
      </c>
    </row>
    <row r="82" spans="1:62" ht="15.75" thickBot="1">
      <c r="A82" s="71">
        <v>77</v>
      </c>
      <c r="B82" s="81" t="s">
        <v>349</v>
      </c>
      <c r="C82" s="81" t="s">
        <v>350</v>
      </c>
      <c r="D82" s="81" t="s">
        <v>351</v>
      </c>
      <c r="E82" s="81" t="s">
        <v>352</v>
      </c>
      <c r="F82" s="82" t="s">
        <v>353</v>
      </c>
      <c r="G82" s="74">
        <v>2</v>
      </c>
      <c r="H82" s="75">
        <v>5</v>
      </c>
      <c r="I82" s="75">
        <v>3</v>
      </c>
      <c r="J82" s="76">
        <v>3</v>
      </c>
      <c r="K82" s="75">
        <v>3</v>
      </c>
      <c r="L82" s="75">
        <v>3</v>
      </c>
      <c r="M82" s="77"/>
      <c r="N82" s="75"/>
      <c r="O82" s="77"/>
      <c r="P82" s="75"/>
      <c r="Q82" s="75"/>
      <c r="R82" s="77">
        <f t="shared" si="20"/>
        <v>19</v>
      </c>
      <c r="S82" s="79">
        <f t="shared" si="21"/>
        <v>3.6190476190476191</v>
      </c>
      <c r="T82" s="76"/>
      <c r="U82" s="41">
        <f t="shared" si="22"/>
        <v>3.6190476190476191</v>
      </c>
      <c r="V82" s="23"/>
      <c r="W82" s="23"/>
      <c r="X82" s="23">
        <v>3</v>
      </c>
      <c r="Y82" s="23">
        <v>4</v>
      </c>
      <c r="Z82" s="23"/>
      <c r="AA82" s="23"/>
      <c r="AB82" s="23"/>
      <c r="AC82" s="23">
        <v>1</v>
      </c>
      <c r="AD82" s="24"/>
      <c r="AE82" s="25">
        <v>29</v>
      </c>
      <c r="AF82" s="25"/>
      <c r="AG82" s="25"/>
      <c r="AH82" s="26">
        <f t="shared" si="23"/>
        <v>37</v>
      </c>
      <c r="AI82" s="40">
        <f t="shared" si="24"/>
        <v>9.25</v>
      </c>
      <c r="AJ82" s="27">
        <v>8</v>
      </c>
      <c r="AK82" s="28">
        <v>13</v>
      </c>
      <c r="AL82" s="28">
        <v>11</v>
      </c>
      <c r="AM82" s="28">
        <v>5</v>
      </c>
      <c r="AN82" s="29">
        <f t="shared" si="17"/>
        <v>37</v>
      </c>
      <c r="AO82" s="50">
        <f t="shared" si="18"/>
        <v>20.350000000000001</v>
      </c>
      <c r="AP82" s="52">
        <v>6</v>
      </c>
      <c r="AQ82" s="52">
        <v>5</v>
      </c>
      <c r="AR82" s="52">
        <v>0</v>
      </c>
      <c r="AS82" s="52"/>
      <c r="AT82" s="52"/>
      <c r="AU82" s="91">
        <f t="shared" si="26"/>
        <v>11</v>
      </c>
      <c r="AV82" s="93">
        <f t="shared" si="27"/>
        <v>4.6538461538461542</v>
      </c>
      <c r="AW82" s="92">
        <v>5</v>
      </c>
      <c r="AX82" s="53">
        <v>0</v>
      </c>
      <c r="AY82" s="53">
        <v>5</v>
      </c>
      <c r="AZ82" s="53">
        <v>5</v>
      </c>
      <c r="BA82" s="53">
        <f t="shared" si="19"/>
        <v>15</v>
      </c>
      <c r="BB82" s="41">
        <f t="shared" si="25"/>
        <v>13.75</v>
      </c>
      <c r="BC82" s="98">
        <f t="shared" si="16"/>
        <v>51.622893772893775</v>
      </c>
      <c r="BD82" s="57"/>
      <c r="BE82" s="57"/>
      <c r="BF82" s="57"/>
      <c r="BG82" s="7">
        <v>22</v>
      </c>
      <c r="BJ82" s="43"/>
    </row>
    <row r="83" spans="1:62" ht="15.75" thickBot="1">
      <c r="A83" s="80">
        <v>78</v>
      </c>
      <c r="B83" s="81" t="s">
        <v>354</v>
      </c>
      <c r="C83" s="81" t="s">
        <v>355</v>
      </c>
      <c r="D83" s="81" t="s">
        <v>356</v>
      </c>
      <c r="E83" s="81" t="s">
        <v>357</v>
      </c>
      <c r="F83" s="82" t="s">
        <v>358</v>
      </c>
      <c r="G83" s="74">
        <v>7</v>
      </c>
      <c r="H83" s="75">
        <v>3</v>
      </c>
      <c r="I83" s="75">
        <v>5</v>
      </c>
      <c r="J83" s="76">
        <v>3</v>
      </c>
      <c r="K83" s="75">
        <v>5</v>
      </c>
      <c r="L83" s="75">
        <v>3</v>
      </c>
      <c r="M83" s="77">
        <v>3</v>
      </c>
      <c r="N83" s="75"/>
      <c r="O83" s="77"/>
      <c r="P83" s="75"/>
      <c r="Q83" s="75"/>
      <c r="R83" s="77">
        <f t="shared" si="20"/>
        <v>29</v>
      </c>
      <c r="S83" s="79">
        <f t="shared" si="21"/>
        <v>5.5238095238095237</v>
      </c>
      <c r="T83" s="76"/>
      <c r="U83" s="41">
        <f t="shared" si="22"/>
        <v>5.5238095238095237</v>
      </c>
      <c r="V83" s="23"/>
      <c r="W83" s="23"/>
      <c r="X83" s="23"/>
      <c r="Y83" s="23"/>
      <c r="Z83" s="23"/>
      <c r="AA83" s="23"/>
      <c r="AB83" s="23"/>
      <c r="AC83" s="23">
        <v>7</v>
      </c>
      <c r="AD83" s="24"/>
      <c r="AE83" s="25">
        <v>25</v>
      </c>
      <c r="AF83" s="25"/>
      <c r="AG83" s="25"/>
      <c r="AH83" s="26">
        <f t="shared" si="23"/>
        <v>32</v>
      </c>
      <c r="AI83" s="40">
        <f t="shared" si="24"/>
        <v>8</v>
      </c>
      <c r="AJ83" s="27">
        <v>11</v>
      </c>
      <c r="AK83" s="28">
        <v>8</v>
      </c>
      <c r="AL83" s="28">
        <v>11</v>
      </c>
      <c r="AM83" s="28"/>
      <c r="AN83" s="29">
        <f t="shared" si="17"/>
        <v>30</v>
      </c>
      <c r="AO83" s="50">
        <f t="shared" si="18"/>
        <v>16.5</v>
      </c>
      <c r="AP83" s="52"/>
      <c r="AQ83" s="52">
        <v>2.5</v>
      </c>
      <c r="AR83" s="52"/>
      <c r="AS83" s="52">
        <v>3</v>
      </c>
      <c r="AT83" s="52">
        <v>7</v>
      </c>
      <c r="AU83" s="91">
        <f t="shared" si="26"/>
        <v>12.5</v>
      </c>
      <c r="AV83" s="94">
        <v>11</v>
      </c>
      <c r="AW83" s="92"/>
      <c r="AX83" s="53">
        <v>9</v>
      </c>
      <c r="AY83" s="53"/>
      <c r="AZ83" s="53">
        <v>1</v>
      </c>
      <c r="BA83" s="53">
        <f t="shared" si="19"/>
        <v>10</v>
      </c>
      <c r="BB83" s="41">
        <f t="shared" si="25"/>
        <v>9.1666666666666661</v>
      </c>
      <c r="BC83" s="98">
        <f t="shared" si="16"/>
        <v>50.19047619047619</v>
      </c>
      <c r="BD83" s="57"/>
      <c r="BE83" s="57">
        <v>13</v>
      </c>
      <c r="BF83" s="57">
        <f t="shared" ref="BF83" si="29">+BE83*$BF$5/$BE$5</f>
        <v>11</v>
      </c>
      <c r="BG83" s="7">
        <v>22</v>
      </c>
      <c r="BJ83" s="43"/>
    </row>
    <row r="84" spans="1:62" ht="15.75" thickBot="1">
      <c r="A84" s="71">
        <v>79</v>
      </c>
      <c r="B84" s="81" t="s">
        <v>359</v>
      </c>
      <c r="C84" s="81" t="s">
        <v>360</v>
      </c>
      <c r="D84" s="81" t="s">
        <v>361</v>
      </c>
      <c r="E84" s="81" t="s">
        <v>362</v>
      </c>
      <c r="F84" s="82" t="s">
        <v>363</v>
      </c>
      <c r="G84" s="74">
        <v>10</v>
      </c>
      <c r="H84" s="75"/>
      <c r="I84" s="75">
        <v>3</v>
      </c>
      <c r="J84" s="76">
        <v>0</v>
      </c>
      <c r="K84" s="75">
        <v>3</v>
      </c>
      <c r="L84" s="75">
        <v>3</v>
      </c>
      <c r="M84" s="77">
        <v>3</v>
      </c>
      <c r="N84" s="75"/>
      <c r="O84" s="77"/>
      <c r="P84" s="75"/>
      <c r="Q84" s="75"/>
      <c r="R84" s="77">
        <f t="shared" si="20"/>
        <v>22</v>
      </c>
      <c r="S84" s="79">
        <f t="shared" si="21"/>
        <v>4.1904761904761907</v>
      </c>
      <c r="T84" s="76">
        <v>5</v>
      </c>
      <c r="U84" s="41">
        <f t="shared" si="22"/>
        <v>9.1904761904761898</v>
      </c>
      <c r="V84" s="23">
        <v>1</v>
      </c>
      <c r="W84" s="23"/>
      <c r="X84" s="23">
        <v>3</v>
      </c>
      <c r="Y84" s="23"/>
      <c r="Z84" s="23"/>
      <c r="AA84" s="23">
        <v>1</v>
      </c>
      <c r="AB84" s="23">
        <v>1</v>
      </c>
      <c r="AC84" s="23">
        <v>5</v>
      </c>
      <c r="AD84" s="24">
        <v>5</v>
      </c>
      <c r="AE84" s="25">
        <v>28</v>
      </c>
      <c r="AF84" s="25"/>
      <c r="AG84" s="25"/>
      <c r="AH84" s="26">
        <f t="shared" si="23"/>
        <v>44</v>
      </c>
      <c r="AI84" s="40">
        <f t="shared" si="24"/>
        <v>11</v>
      </c>
      <c r="AJ84" s="27">
        <v>11</v>
      </c>
      <c r="AK84" s="28">
        <v>12</v>
      </c>
      <c r="AL84" s="28">
        <v>10</v>
      </c>
      <c r="AM84" s="28">
        <v>0</v>
      </c>
      <c r="AN84" s="29">
        <f t="shared" si="17"/>
        <v>33</v>
      </c>
      <c r="AO84" s="50">
        <f t="shared" si="18"/>
        <v>18.149999999999999</v>
      </c>
      <c r="AP84" s="52"/>
      <c r="AQ84" s="52"/>
      <c r="AR84" s="52">
        <v>5</v>
      </c>
      <c r="AS84" s="52">
        <v>5</v>
      </c>
      <c r="AT84" s="52"/>
      <c r="AU84" s="91">
        <f t="shared" si="26"/>
        <v>10</v>
      </c>
      <c r="AV84" s="93">
        <f t="shared" si="27"/>
        <v>4.2307692307692308</v>
      </c>
      <c r="AW84" s="92">
        <v>5</v>
      </c>
      <c r="AX84" s="53">
        <v>6</v>
      </c>
      <c r="AY84" s="53"/>
      <c r="AZ84" s="53"/>
      <c r="BA84" s="53">
        <f t="shared" si="19"/>
        <v>11</v>
      </c>
      <c r="BB84" s="41">
        <f t="shared" si="25"/>
        <v>10.083333333333334</v>
      </c>
      <c r="BC84" s="98">
        <f t="shared" si="16"/>
        <v>52.65457875457875</v>
      </c>
      <c r="BD84" s="57"/>
      <c r="BE84" s="57"/>
      <c r="BF84" s="57"/>
      <c r="BG84" s="7">
        <v>22</v>
      </c>
      <c r="BJ84" s="43"/>
    </row>
    <row r="85" spans="1:62" ht="15.75" thickBot="1">
      <c r="A85" s="80">
        <v>80</v>
      </c>
      <c r="B85" s="81" t="s">
        <v>364</v>
      </c>
      <c r="C85" s="81" t="s">
        <v>365</v>
      </c>
      <c r="D85" s="81" t="s">
        <v>217</v>
      </c>
      <c r="E85" s="81" t="s">
        <v>366</v>
      </c>
      <c r="F85" s="82" t="s">
        <v>367</v>
      </c>
      <c r="G85" s="74"/>
      <c r="H85" s="75"/>
      <c r="I85" s="75"/>
      <c r="J85" s="76"/>
      <c r="K85" s="75"/>
      <c r="L85" s="75"/>
      <c r="M85" s="77"/>
      <c r="N85" s="75"/>
      <c r="O85" s="77"/>
      <c r="P85" s="75"/>
      <c r="Q85" s="75"/>
      <c r="R85" s="77">
        <f t="shared" si="20"/>
        <v>0</v>
      </c>
      <c r="S85" s="79">
        <f t="shared" si="21"/>
        <v>0</v>
      </c>
      <c r="T85" s="76"/>
      <c r="U85" s="41">
        <f t="shared" si="22"/>
        <v>0</v>
      </c>
      <c r="V85" s="23"/>
      <c r="W85" s="23"/>
      <c r="X85" s="23"/>
      <c r="Y85" s="23"/>
      <c r="Z85" s="23"/>
      <c r="AA85" s="23"/>
      <c r="AB85" s="23"/>
      <c r="AC85" s="23"/>
      <c r="AD85" s="24"/>
      <c r="AE85" s="25">
        <v>5</v>
      </c>
      <c r="AF85" s="25"/>
      <c r="AG85" s="25"/>
      <c r="AH85" s="26">
        <f t="shared" si="23"/>
        <v>5</v>
      </c>
      <c r="AI85" s="40">
        <f t="shared" si="24"/>
        <v>1.25</v>
      </c>
      <c r="AJ85" s="27">
        <v>5</v>
      </c>
      <c r="AK85" s="28"/>
      <c r="AL85" s="28"/>
      <c r="AM85" s="28"/>
      <c r="AN85" s="29">
        <f t="shared" si="17"/>
        <v>5</v>
      </c>
      <c r="AO85" s="50">
        <f t="shared" si="18"/>
        <v>2.75</v>
      </c>
      <c r="AP85" s="52"/>
      <c r="AQ85" s="52"/>
      <c r="AR85" s="52"/>
      <c r="AS85" s="52"/>
      <c r="AT85" s="52"/>
      <c r="AU85" s="91">
        <f t="shared" si="26"/>
        <v>0</v>
      </c>
      <c r="AV85" s="93">
        <f t="shared" si="27"/>
        <v>0</v>
      </c>
      <c r="AW85" s="92"/>
      <c r="AX85" s="53"/>
      <c r="AY85" s="53"/>
      <c r="AZ85" s="53"/>
      <c r="BA85" s="53">
        <f t="shared" si="19"/>
        <v>0</v>
      </c>
      <c r="BB85" s="41">
        <f t="shared" si="25"/>
        <v>0</v>
      </c>
      <c r="BC85" s="98">
        <f t="shared" si="16"/>
        <v>4</v>
      </c>
      <c r="BD85" s="57"/>
      <c r="BE85" s="57"/>
      <c r="BF85" s="57"/>
      <c r="BG85" s="7">
        <v>22</v>
      </c>
      <c r="BJ85" s="43">
        <f t="shared" si="28"/>
        <v>26</v>
      </c>
    </row>
    <row r="86" spans="1:62" ht="15.75" thickBot="1">
      <c r="A86" s="71">
        <v>81</v>
      </c>
      <c r="B86" s="83" t="s">
        <v>368</v>
      </c>
      <c r="C86" s="83" t="s">
        <v>369</v>
      </c>
      <c r="D86" s="83" t="s">
        <v>370</v>
      </c>
      <c r="E86" s="83" t="s">
        <v>371</v>
      </c>
      <c r="F86" s="84" t="s">
        <v>372</v>
      </c>
      <c r="G86" s="74"/>
      <c r="H86" s="75"/>
      <c r="I86" s="75">
        <v>3</v>
      </c>
      <c r="J86" s="76">
        <v>3</v>
      </c>
      <c r="K86" s="75">
        <v>3</v>
      </c>
      <c r="L86" s="75">
        <v>3</v>
      </c>
      <c r="M86" s="77">
        <v>3</v>
      </c>
      <c r="N86" s="75">
        <v>3</v>
      </c>
      <c r="O86" s="77">
        <v>3</v>
      </c>
      <c r="P86" s="75"/>
      <c r="Q86" s="75">
        <v>3</v>
      </c>
      <c r="R86" s="77">
        <f t="shared" si="20"/>
        <v>24</v>
      </c>
      <c r="S86" s="79">
        <f t="shared" si="21"/>
        <v>4.5714285714285712</v>
      </c>
      <c r="T86" s="76">
        <v>2</v>
      </c>
      <c r="U86" s="41">
        <f t="shared" si="22"/>
        <v>6.5714285714285712</v>
      </c>
      <c r="V86" s="23">
        <v>3</v>
      </c>
      <c r="W86" s="23"/>
      <c r="X86" s="23">
        <v>1</v>
      </c>
      <c r="Y86" s="23">
        <v>4</v>
      </c>
      <c r="Z86" s="23"/>
      <c r="AA86" s="23">
        <v>1</v>
      </c>
      <c r="AB86" s="23">
        <v>1</v>
      </c>
      <c r="AC86" s="23"/>
      <c r="AD86" s="24">
        <v>9</v>
      </c>
      <c r="AE86" s="25">
        <v>4</v>
      </c>
      <c r="AF86" s="25"/>
      <c r="AG86" s="25"/>
      <c r="AH86" s="26">
        <f t="shared" si="23"/>
        <v>23</v>
      </c>
      <c r="AI86" s="40">
        <f t="shared" si="24"/>
        <v>5.75</v>
      </c>
      <c r="AJ86" s="27">
        <v>11</v>
      </c>
      <c r="AK86" s="28">
        <v>10</v>
      </c>
      <c r="AL86" s="28">
        <v>7</v>
      </c>
      <c r="AM86" s="28"/>
      <c r="AN86" s="29">
        <f t="shared" si="17"/>
        <v>28</v>
      </c>
      <c r="AO86" s="50">
        <f t="shared" si="18"/>
        <v>15.4</v>
      </c>
      <c r="AP86" s="52">
        <v>6</v>
      </c>
      <c r="AQ86" s="52">
        <v>5</v>
      </c>
      <c r="AR86" s="52">
        <v>13</v>
      </c>
      <c r="AS86" s="52">
        <v>3</v>
      </c>
      <c r="AT86" s="52">
        <v>13</v>
      </c>
      <c r="AU86" s="91">
        <f t="shared" si="26"/>
        <v>40</v>
      </c>
      <c r="AV86" s="93">
        <f t="shared" si="27"/>
        <v>16.923076923076923</v>
      </c>
      <c r="AW86" s="92">
        <v>3</v>
      </c>
      <c r="AX86" s="53">
        <v>9</v>
      </c>
      <c r="AY86" s="53"/>
      <c r="AZ86" s="53">
        <v>3.5</v>
      </c>
      <c r="BA86" s="53">
        <f t="shared" si="19"/>
        <v>15.5</v>
      </c>
      <c r="BB86" s="41">
        <f t="shared" si="25"/>
        <v>14.208333333333334</v>
      </c>
      <c r="BC86" s="98">
        <f t="shared" si="16"/>
        <v>58.852838827838823</v>
      </c>
      <c r="BD86" s="57"/>
      <c r="BE86" s="57"/>
      <c r="BF86" s="57"/>
      <c r="BG86" s="7">
        <v>22</v>
      </c>
      <c r="BJ86" s="43"/>
    </row>
    <row r="87" spans="1:62" ht="15.75" thickBot="1">
      <c r="A87" s="85">
        <v>82</v>
      </c>
      <c r="C87" s="83" t="s">
        <v>373</v>
      </c>
      <c r="D87" s="83" t="s">
        <v>178</v>
      </c>
      <c r="E87" s="83" t="s">
        <v>374</v>
      </c>
      <c r="F87" s="84" t="s">
        <v>375</v>
      </c>
      <c r="G87" s="86">
        <v>10</v>
      </c>
      <c r="H87" s="87">
        <v>0</v>
      </c>
      <c r="I87" s="87">
        <v>3</v>
      </c>
      <c r="J87" s="88">
        <v>3</v>
      </c>
      <c r="K87" s="87"/>
      <c r="L87" s="87"/>
      <c r="M87" s="89"/>
      <c r="N87" s="87"/>
      <c r="O87" s="89"/>
      <c r="P87" s="89"/>
      <c r="Q87" s="89"/>
      <c r="R87" s="77">
        <f t="shared" si="20"/>
        <v>16</v>
      </c>
      <c r="S87" s="79">
        <f t="shared" si="21"/>
        <v>3.0476190476190474</v>
      </c>
      <c r="T87" s="76"/>
      <c r="U87" s="42">
        <f t="shared" si="22"/>
        <v>3.0476190476190474</v>
      </c>
      <c r="V87" s="30"/>
      <c r="W87" s="31"/>
      <c r="X87" s="31"/>
      <c r="Y87" s="31">
        <v>2</v>
      </c>
      <c r="Z87" s="31"/>
      <c r="AA87" s="31"/>
      <c r="AB87" s="31"/>
      <c r="AC87" s="31">
        <v>5</v>
      </c>
      <c r="AD87" s="32"/>
      <c r="AE87" s="25">
        <v>10</v>
      </c>
      <c r="AF87" s="25"/>
      <c r="AG87" s="25"/>
      <c r="AH87" s="26">
        <f t="shared" si="23"/>
        <v>17</v>
      </c>
      <c r="AI87" s="40">
        <f t="shared" si="24"/>
        <v>4.25</v>
      </c>
      <c r="AJ87" s="33">
        <v>5</v>
      </c>
      <c r="AK87" s="34">
        <v>6</v>
      </c>
      <c r="AL87" s="34">
        <v>9</v>
      </c>
      <c r="AM87" s="34">
        <v>5</v>
      </c>
      <c r="AN87" s="35">
        <f t="shared" si="17"/>
        <v>25</v>
      </c>
      <c r="AO87" s="50">
        <f t="shared" si="18"/>
        <v>13.75</v>
      </c>
      <c r="AP87" s="52"/>
      <c r="AQ87" s="52"/>
      <c r="AR87" s="52"/>
      <c r="AS87" s="52"/>
      <c r="AT87" s="52"/>
      <c r="AU87" s="91">
        <f t="shared" si="26"/>
        <v>0</v>
      </c>
      <c r="AV87" s="95">
        <f t="shared" si="27"/>
        <v>0</v>
      </c>
      <c r="AW87" s="92"/>
      <c r="AX87" s="53"/>
      <c r="AY87" s="53"/>
      <c r="AZ87" s="53"/>
      <c r="BA87" s="53">
        <f t="shared" si="19"/>
        <v>0</v>
      </c>
      <c r="BB87" s="42">
        <f t="shared" si="25"/>
        <v>0</v>
      </c>
      <c r="BC87" s="98">
        <f t="shared" si="16"/>
        <v>21.047619047619047</v>
      </c>
      <c r="BD87" s="57"/>
      <c r="BE87" s="57"/>
      <c r="BF87" s="57"/>
      <c r="BG87" s="7">
        <v>22</v>
      </c>
      <c r="BJ87" s="43">
        <f t="shared" si="28"/>
        <v>43.047619047619051</v>
      </c>
    </row>
    <row r="88" spans="1:62">
      <c r="AD88" s="36"/>
      <c r="AE88" s="36">
        <v>1</v>
      </c>
      <c r="AF88" s="36"/>
      <c r="AG88" s="36"/>
      <c r="AH88" s="36"/>
    </row>
    <row r="89" spans="1:62">
      <c r="AO89" s="54"/>
    </row>
  </sheetData>
  <conditionalFormatting sqref="AO89 AO6:AO87 AV6:BA87">
    <cfRule type="cellIs" dxfId="3" priority="9" operator="greaterThan">
      <formula>12</formula>
    </cfRule>
  </conditionalFormatting>
  <conditionalFormatting sqref="BC6:BF87">
    <cfRule type="cellIs" dxfId="2" priority="4" operator="between">
      <formula>40</formula>
      <formula>50</formula>
    </cfRule>
    <cfRule type="cellIs" dxfId="1" priority="6" operator="greaterThan">
      <formula>50</formula>
    </cfRule>
  </conditionalFormatting>
  <conditionalFormatting sqref="BB6:BB87">
    <cfRule type="cellIs" dxfId="0" priority="5" operator="greaterThan">
      <formula>11</formula>
    </cfRule>
  </conditionalFormatting>
  <pageMargins left="0.11811023622047245" right="0.27559055118110237" top="0.74803149606299213" bottom="0.74803149606299213" header="0.31496062992125984" footer="0.31496062992125984"/>
  <pageSetup scale="65" orientation="landscape" horizontalDpi="4294967294" verticalDpi="4294967294" r:id="rId1"/>
  <ignoredErrors>
    <ignoredError sqref="BA68" formulaRange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C5:K22"/>
  <sheetViews>
    <sheetView workbookViewId="0">
      <selection activeCell="E24" sqref="E24"/>
    </sheetView>
  </sheetViews>
  <sheetFormatPr baseColWidth="10" defaultRowHeight="15"/>
  <sheetData>
    <row r="5" spans="3:11">
      <c r="C5" s="7" t="s">
        <v>406</v>
      </c>
      <c r="D5" s="7">
        <v>1</v>
      </c>
      <c r="E5" s="7">
        <v>1</v>
      </c>
      <c r="F5" s="7">
        <v>1</v>
      </c>
      <c r="G5" s="7">
        <v>1</v>
      </c>
      <c r="H5" s="7">
        <v>1</v>
      </c>
      <c r="I5" s="7"/>
      <c r="J5" s="7"/>
      <c r="K5" s="7">
        <v>5</v>
      </c>
    </row>
    <row r="6" spans="3:11">
      <c r="C6" s="7" t="s">
        <v>407</v>
      </c>
      <c r="D6" s="7">
        <v>1</v>
      </c>
      <c r="E6" s="7">
        <v>1</v>
      </c>
      <c r="F6" s="7">
        <v>1</v>
      </c>
      <c r="G6" s="7"/>
      <c r="H6" s="7"/>
      <c r="I6" s="7"/>
      <c r="J6" s="7"/>
      <c r="K6" s="7">
        <v>3</v>
      </c>
    </row>
    <row r="7" spans="3:11">
      <c r="C7" s="7" t="s">
        <v>408</v>
      </c>
      <c r="D7" s="7">
        <v>1</v>
      </c>
      <c r="E7" s="7">
        <v>1</v>
      </c>
      <c r="F7" s="7">
        <v>1</v>
      </c>
      <c r="G7" s="7">
        <v>1</v>
      </c>
      <c r="H7" s="7"/>
      <c r="I7" s="7"/>
      <c r="J7" s="7"/>
      <c r="K7" s="7">
        <v>4</v>
      </c>
    </row>
    <row r="8" spans="3:11">
      <c r="C8" s="7" t="s">
        <v>409</v>
      </c>
      <c r="D8" s="7">
        <v>1</v>
      </c>
      <c r="E8" s="7">
        <v>1</v>
      </c>
      <c r="F8" s="7">
        <v>1</v>
      </c>
      <c r="G8" s="7">
        <v>1</v>
      </c>
      <c r="H8" s="7">
        <v>1</v>
      </c>
      <c r="I8" s="7"/>
      <c r="J8" s="7"/>
      <c r="K8" s="7">
        <v>5</v>
      </c>
    </row>
    <row r="9" spans="3:11">
      <c r="C9" s="7" t="s">
        <v>410</v>
      </c>
      <c r="D9" s="7">
        <v>1</v>
      </c>
      <c r="E9" s="7"/>
      <c r="F9" s="7"/>
      <c r="G9" s="7"/>
      <c r="H9" s="7"/>
      <c r="I9" s="7"/>
      <c r="J9" s="7"/>
      <c r="K9" s="7">
        <v>1</v>
      </c>
    </row>
    <row r="10" spans="3:11">
      <c r="C10" s="7" t="s">
        <v>411</v>
      </c>
      <c r="D10" s="7">
        <v>1</v>
      </c>
      <c r="E10" s="7"/>
      <c r="F10" s="7"/>
      <c r="G10" s="7"/>
      <c r="H10" s="7"/>
      <c r="I10" s="7"/>
      <c r="J10" s="7"/>
      <c r="K10" s="7">
        <v>1</v>
      </c>
    </row>
    <row r="11" spans="3:11">
      <c r="C11" s="7" t="s">
        <v>412</v>
      </c>
      <c r="D11" s="7">
        <v>1</v>
      </c>
      <c r="E11" s="7">
        <v>1</v>
      </c>
      <c r="F11" s="7">
        <v>1</v>
      </c>
      <c r="G11" s="7">
        <v>1</v>
      </c>
      <c r="H11" s="7"/>
      <c r="I11" s="7"/>
      <c r="J11" s="7"/>
      <c r="K11" s="7">
        <v>4</v>
      </c>
    </row>
    <row r="12" spans="3:11">
      <c r="C12" s="7" t="s">
        <v>413</v>
      </c>
      <c r="D12" s="7">
        <v>1</v>
      </c>
      <c r="E12" s="7">
        <v>1</v>
      </c>
      <c r="F12" s="7">
        <v>1</v>
      </c>
      <c r="G12" s="7">
        <v>1</v>
      </c>
      <c r="H12" s="7">
        <v>1</v>
      </c>
      <c r="I12" s="7">
        <v>1</v>
      </c>
      <c r="J12" s="7"/>
      <c r="K12" s="7">
        <v>6</v>
      </c>
    </row>
    <row r="13" spans="3:11">
      <c r="C13" s="7" t="s">
        <v>414</v>
      </c>
      <c r="D13" s="7">
        <v>1</v>
      </c>
      <c r="E13" s="7">
        <v>1</v>
      </c>
      <c r="F13" s="7">
        <v>1</v>
      </c>
      <c r="G13" s="7">
        <v>1</v>
      </c>
      <c r="H13" s="7">
        <v>1</v>
      </c>
      <c r="I13" s="7">
        <v>1</v>
      </c>
      <c r="J13" s="7">
        <v>1</v>
      </c>
      <c r="K13" s="7">
        <v>7</v>
      </c>
    </row>
    <row r="14" spans="3:11">
      <c r="C14" s="7" t="s">
        <v>415</v>
      </c>
      <c r="D14" s="7">
        <v>1</v>
      </c>
      <c r="E14" s="7"/>
      <c r="F14" s="7"/>
      <c r="G14" s="7"/>
      <c r="H14" s="7"/>
      <c r="I14" s="7"/>
      <c r="J14" s="7"/>
      <c r="K14" s="7">
        <v>1</v>
      </c>
    </row>
    <row r="15" spans="3:11">
      <c r="C15" s="7" t="s">
        <v>416</v>
      </c>
      <c r="D15" s="7">
        <v>1</v>
      </c>
      <c r="E15" s="7"/>
      <c r="F15" s="7"/>
      <c r="G15" s="7"/>
      <c r="H15" s="7"/>
      <c r="I15" s="7"/>
      <c r="J15" s="7"/>
      <c r="K15" s="7">
        <v>1</v>
      </c>
    </row>
    <row r="16" spans="3:11">
      <c r="C16" s="7" t="s">
        <v>417</v>
      </c>
      <c r="D16" s="7">
        <v>1</v>
      </c>
      <c r="E16" s="7"/>
      <c r="F16" s="7"/>
      <c r="G16" s="7"/>
      <c r="H16" s="7"/>
      <c r="I16" s="7"/>
      <c r="J16" s="7"/>
      <c r="K16" s="7">
        <v>1</v>
      </c>
    </row>
    <row r="17" spans="3:11">
      <c r="C17" s="7" t="s">
        <v>418</v>
      </c>
      <c r="D17" s="7">
        <v>1</v>
      </c>
      <c r="E17" s="7">
        <v>1</v>
      </c>
      <c r="F17" s="7">
        <v>1</v>
      </c>
      <c r="G17" s="7"/>
      <c r="H17" s="7"/>
      <c r="I17" s="7"/>
      <c r="J17" s="7"/>
      <c r="K17" s="7">
        <v>3</v>
      </c>
    </row>
    <row r="18" spans="3:11">
      <c r="C18" s="7" t="s">
        <v>419</v>
      </c>
      <c r="D18" s="7">
        <v>1</v>
      </c>
      <c r="E18" s="7"/>
      <c r="F18" s="7"/>
      <c r="G18" s="7"/>
      <c r="H18" s="7"/>
      <c r="I18" s="7"/>
      <c r="J18" s="7"/>
      <c r="K18" s="7">
        <v>1</v>
      </c>
    </row>
    <row r="19" spans="3:11">
      <c r="C19" s="7" t="s">
        <v>420</v>
      </c>
      <c r="D19" s="7">
        <v>1</v>
      </c>
      <c r="E19" s="7"/>
      <c r="F19" s="7"/>
      <c r="G19" s="7"/>
      <c r="H19" s="7"/>
      <c r="I19" s="7"/>
      <c r="J19" s="7"/>
      <c r="K19" s="7">
        <v>1</v>
      </c>
    </row>
    <row r="20" spans="3:11">
      <c r="C20" s="7" t="s">
        <v>421</v>
      </c>
      <c r="D20" s="7">
        <v>1</v>
      </c>
      <c r="E20" s="7">
        <v>1</v>
      </c>
      <c r="F20" s="7"/>
      <c r="G20" s="7"/>
      <c r="H20" s="7"/>
      <c r="I20" s="7"/>
      <c r="J20" s="7"/>
      <c r="K20" s="7">
        <v>2</v>
      </c>
    </row>
    <row r="21" spans="3:11">
      <c r="C21" s="7" t="s">
        <v>422</v>
      </c>
      <c r="D21" s="7">
        <v>1</v>
      </c>
      <c r="E21" s="7"/>
      <c r="F21" s="7"/>
      <c r="G21" s="7"/>
      <c r="H21" s="7"/>
      <c r="I21" s="7"/>
      <c r="J21" s="7"/>
      <c r="K21" s="7">
        <v>1</v>
      </c>
    </row>
    <row r="22" spans="3:11">
      <c r="C22" s="7"/>
      <c r="D22" s="7"/>
      <c r="E22" s="7"/>
      <c r="F22" s="7"/>
      <c r="G22" s="7"/>
      <c r="H22" s="7"/>
      <c r="I22" s="7"/>
      <c r="J22" s="7"/>
      <c r="K22" s="7">
        <v>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blogs</vt:lpstr>
      <vt:lpstr>Hoja3</vt:lpstr>
    </vt:vector>
  </TitlesOfParts>
  <Company>TRAMMA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TRAMMA</dc:creator>
  <cp:lastModifiedBy>BCarvajal</cp:lastModifiedBy>
  <cp:lastPrinted>2011-06-13T21:37:51Z</cp:lastPrinted>
  <dcterms:created xsi:type="dcterms:W3CDTF">2011-05-15T22:45:47Z</dcterms:created>
  <dcterms:modified xsi:type="dcterms:W3CDTF">2011-06-13T21:38:21Z</dcterms:modified>
</cp:coreProperties>
</file>