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/>
  </bookViews>
  <sheets>
    <sheet name="127" sheetId="1" r:id="rId1"/>
    <sheet name="117" sheetId="3" r:id="rId2"/>
  </sheets>
  <calcPr calcId="125725"/>
</workbook>
</file>

<file path=xl/calcChain.xml><?xml version="1.0" encoding="utf-8"?>
<calcChain xmlns="http://schemas.openxmlformats.org/spreadsheetml/2006/main">
  <c r="H3" i="3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I3"/>
  <c r="F40"/>
  <c r="H40" s="1"/>
  <c r="F39"/>
  <c r="H39" s="1"/>
  <c r="F38"/>
  <c r="H38" s="1"/>
  <c r="F37"/>
  <c r="H37" s="1"/>
  <c r="F36"/>
  <c r="H36" s="1"/>
  <c r="F35"/>
  <c r="H35" s="1"/>
  <c r="F34"/>
  <c r="H34" s="1"/>
  <c r="F33"/>
  <c r="H33" s="1"/>
  <c r="F32"/>
  <c r="H32" s="1"/>
  <c r="F31"/>
  <c r="H31" s="1"/>
  <c r="F30"/>
  <c r="H30" s="1"/>
  <c r="F29"/>
  <c r="H29" s="1"/>
  <c r="F28"/>
  <c r="H28" s="1"/>
  <c r="F27"/>
  <c r="H27" s="1"/>
  <c r="F26"/>
  <c r="H26" s="1"/>
  <c r="F25"/>
  <c r="H25" s="1"/>
  <c r="F24"/>
  <c r="H24" s="1"/>
  <c r="F23"/>
  <c r="H23" s="1"/>
  <c r="F22"/>
  <c r="H22" s="1"/>
  <c r="F21"/>
  <c r="H21" s="1"/>
  <c r="F20"/>
  <c r="H20" s="1"/>
  <c r="F19"/>
  <c r="H19" s="1"/>
  <c r="F18"/>
  <c r="H18" s="1"/>
  <c r="F17"/>
  <c r="H17" s="1"/>
  <c r="F16"/>
  <c r="H16" s="1"/>
  <c r="F15"/>
  <c r="H15" s="1"/>
  <c r="F14"/>
  <c r="H14" s="1"/>
  <c r="F13"/>
  <c r="H13" s="1"/>
  <c r="F12"/>
  <c r="H12" s="1"/>
  <c r="F11"/>
  <c r="H11" s="1"/>
  <c r="F10"/>
  <c r="H10" s="1"/>
  <c r="F9"/>
  <c r="H9" s="1"/>
  <c r="F7"/>
  <c r="H7" s="1"/>
  <c r="F6"/>
  <c r="H6" s="1"/>
  <c r="F5"/>
  <c r="H5" s="1"/>
  <c r="F8"/>
  <c r="H8" s="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9"/>
  <c r="W8"/>
  <c r="W7"/>
  <c r="W6"/>
  <c r="W5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U3"/>
  <c r="T3"/>
  <c r="S3"/>
  <c r="P3"/>
  <c r="O3"/>
  <c r="N3"/>
  <c r="Z21" i="1"/>
  <c r="X21"/>
  <c r="S2"/>
  <c r="O30"/>
  <c r="P30" s="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2"/>
  <c r="R21"/>
  <c r="Q21"/>
  <c r="Y21"/>
  <c r="U21"/>
  <c r="AH4"/>
  <c r="H4" s="1"/>
  <c r="AG4"/>
  <c r="G4"/>
  <c r="AH2"/>
  <c r="AG2"/>
  <c r="AF30"/>
  <c r="AF29"/>
  <c r="AF28"/>
  <c r="AF27"/>
  <c r="AF26"/>
  <c r="AF25"/>
  <c r="AF24"/>
  <c r="AF23"/>
  <c r="AF22"/>
  <c r="AF21"/>
  <c r="AF20"/>
  <c r="AF19"/>
  <c r="AF18"/>
  <c r="AF17"/>
  <c r="AF16"/>
  <c r="AF15"/>
  <c r="AF14"/>
  <c r="AF13"/>
  <c r="AF12"/>
  <c r="AF11"/>
  <c r="AF10"/>
  <c r="AF9"/>
  <c r="AF8"/>
  <c r="AF7"/>
  <c r="AF6"/>
  <c r="AF5"/>
  <c r="S7"/>
  <c r="T7" s="1"/>
  <c r="S8"/>
  <c r="T8" s="1"/>
  <c r="S9"/>
  <c r="T9" s="1"/>
  <c r="S10"/>
  <c r="T10" s="1"/>
  <c r="S11"/>
  <c r="T11" s="1"/>
  <c r="S12"/>
  <c r="T12" s="1"/>
  <c r="S13"/>
  <c r="T13" s="1"/>
  <c r="S14"/>
  <c r="T14" s="1"/>
  <c r="S15"/>
  <c r="T15" s="1"/>
  <c r="S16"/>
  <c r="T16" s="1"/>
  <c r="S17"/>
  <c r="T17" s="1"/>
  <c r="S18"/>
  <c r="T18" s="1"/>
  <c r="S19"/>
  <c r="T19" s="1"/>
  <c r="S20"/>
  <c r="T20" s="1"/>
  <c r="S21"/>
  <c r="S22"/>
  <c r="T22" s="1"/>
  <c r="S23"/>
  <c r="T23" s="1"/>
  <c r="S24"/>
  <c r="T24" s="1"/>
  <c r="S25"/>
  <c r="T25" s="1"/>
  <c r="S26"/>
  <c r="T26" s="1"/>
  <c r="S27"/>
  <c r="T27" s="1"/>
  <c r="S28"/>
  <c r="T28" s="1"/>
  <c r="S29"/>
  <c r="T29" s="1"/>
  <c r="S30"/>
  <c r="T30" s="1"/>
  <c r="S5"/>
  <c r="T5" s="1"/>
  <c r="S6"/>
  <c r="T6" s="1"/>
  <c r="AC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5"/>
  <c r="O2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5"/>
  <c r="E4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8"/>
  <c r="D7"/>
  <c r="D6"/>
  <c r="D5"/>
  <c r="D4"/>
  <c r="U9"/>
  <c r="D9" s="1"/>
  <c r="J3" i="3" l="1"/>
  <c r="L3" s="1"/>
  <c r="W3"/>
  <c r="Q3"/>
  <c r="R6" s="1"/>
  <c r="R8"/>
  <c r="R10"/>
  <c r="R12"/>
  <c r="R14"/>
  <c r="R16"/>
  <c r="R18"/>
  <c r="R20"/>
  <c r="R22"/>
  <c r="R24"/>
  <c r="R26"/>
  <c r="R28"/>
  <c r="R30"/>
  <c r="R32"/>
  <c r="R34"/>
  <c r="R36"/>
  <c r="R38"/>
  <c r="R40"/>
  <c r="X6"/>
  <c r="X8"/>
  <c r="X10"/>
  <c r="X12"/>
  <c r="X14"/>
  <c r="X16"/>
  <c r="X18"/>
  <c r="X20"/>
  <c r="X22"/>
  <c r="X24"/>
  <c r="X26"/>
  <c r="X28"/>
  <c r="X30"/>
  <c r="X32"/>
  <c r="X34"/>
  <c r="X36"/>
  <c r="X38"/>
  <c r="X40"/>
  <c r="R5"/>
  <c r="R7"/>
  <c r="R9"/>
  <c r="R11"/>
  <c r="R13"/>
  <c r="R15"/>
  <c r="R17"/>
  <c r="R19"/>
  <c r="R21"/>
  <c r="R23"/>
  <c r="R25"/>
  <c r="R27"/>
  <c r="R29"/>
  <c r="R31"/>
  <c r="R33"/>
  <c r="R35"/>
  <c r="R37"/>
  <c r="R39"/>
  <c r="X5"/>
  <c r="X7"/>
  <c r="X9"/>
  <c r="X11"/>
  <c r="X13"/>
  <c r="X15"/>
  <c r="X17"/>
  <c r="X19"/>
  <c r="X21"/>
  <c r="X23"/>
  <c r="X25"/>
  <c r="X27"/>
  <c r="X29"/>
  <c r="X31"/>
  <c r="X33"/>
  <c r="X35"/>
  <c r="X37"/>
  <c r="X39"/>
  <c r="AG30" i="1"/>
  <c r="G30" s="1"/>
  <c r="T21"/>
  <c r="AH5"/>
  <c r="H5" s="1"/>
  <c r="P5"/>
  <c r="AG5" s="1"/>
  <c r="G5" s="1"/>
  <c r="F4"/>
  <c r="I4" s="1"/>
  <c r="F6"/>
  <c r="F8"/>
  <c r="F10"/>
  <c r="F12"/>
  <c r="F14"/>
  <c r="F16"/>
  <c r="F18"/>
  <c r="F20"/>
  <c r="F22"/>
  <c r="F24"/>
  <c r="F26"/>
  <c r="F28"/>
  <c r="F30"/>
  <c r="AC30"/>
  <c r="AH30" s="1"/>
  <c r="H30" s="1"/>
  <c r="AC28"/>
  <c r="AH28" s="1"/>
  <c r="H28" s="1"/>
  <c r="AC26"/>
  <c r="AH26" s="1"/>
  <c r="H26" s="1"/>
  <c r="AC24"/>
  <c r="AH24" s="1"/>
  <c r="H24" s="1"/>
  <c r="AC22"/>
  <c r="AH22" s="1"/>
  <c r="H22" s="1"/>
  <c r="AC20"/>
  <c r="AH20" s="1"/>
  <c r="H20" s="1"/>
  <c r="AC18"/>
  <c r="AH18" s="1"/>
  <c r="H18" s="1"/>
  <c r="AC16"/>
  <c r="AH16" s="1"/>
  <c r="H16" s="1"/>
  <c r="AC14"/>
  <c r="AH14" s="1"/>
  <c r="H14" s="1"/>
  <c r="AC12"/>
  <c r="AH12" s="1"/>
  <c r="H12" s="1"/>
  <c r="AC10"/>
  <c r="AH10" s="1"/>
  <c r="H10" s="1"/>
  <c r="AC8"/>
  <c r="AH8" s="1"/>
  <c r="H8" s="1"/>
  <c r="AC6"/>
  <c r="AH6" s="1"/>
  <c r="H6" s="1"/>
  <c r="F5"/>
  <c r="F7"/>
  <c r="F11"/>
  <c r="F13"/>
  <c r="F15"/>
  <c r="F17"/>
  <c r="F19"/>
  <c r="F21"/>
  <c r="F23"/>
  <c r="F25"/>
  <c r="F27"/>
  <c r="F29"/>
  <c r="AC29"/>
  <c r="AH29" s="1"/>
  <c r="H29" s="1"/>
  <c r="AC27"/>
  <c r="AH27" s="1"/>
  <c r="H27" s="1"/>
  <c r="AC25"/>
  <c r="AH25" s="1"/>
  <c r="H25" s="1"/>
  <c r="AC23"/>
  <c r="AH23" s="1"/>
  <c r="H23" s="1"/>
  <c r="AC21"/>
  <c r="AH21" s="1"/>
  <c r="H21" s="1"/>
  <c r="AC19"/>
  <c r="AH19" s="1"/>
  <c r="H19" s="1"/>
  <c r="AC17"/>
  <c r="AH17" s="1"/>
  <c r="H17" s="1"/>
  <c r="AC15"/>
  <c r="AH15" s="1"/>
  <c r="H15" s="1"/>
  <c r="AC13"/>
  <c r="AH13" s="1"/>
  <c r="H13" s="1"/>
  <c r="AC11"/>
  <c r="AH11" s="1"/>
  <c r="H11" s="1"/>
  <c r="AC9"/>
  <c r="AH9" s="1"/>
  <c r="H9" s="1"/>
  <c r="AC7"/>
  <c r="AH7" s="1"/>
  <c r="H7" s="1"/>
  <c r="F9"/>
  <c r="P28"/>
  <c r="AG28" s="1"/>
  <c r="G28" s="1"/>
  <c r="I28" s="1"/>
  <c r="P26"/>
  <c r="AG26" s="1"/>
  <c r="G26" s="1"/>
  <c r="I26" s="1"/>
  <c r="P24"/>
  <c r="AG24" s="1"/>
  <c r="G24" s="1"/>
  <c r="I24" s="1"/>
  <c r="P22"/>
  <c r="AG22" s="1"/>
  <c r="G22" s="1"/>
  <c r="I22" s="1"/>
  <c r="P20"/>
  <c r="AG20" s="1"/>
  <c r="G20" s="1"/>
  <c r="I20" s="1"/>
  <c r="P18"/>
  <c r="AG18" s="1"/>
  <c r="G18" s="1"/>
  <c r="I18" s="1"/>
  <c r="P16"/>
  <c r="AG16" s="1"/>
  <c r="G16" s="1"/>
  <c r="I16" s="1"/>
  <c r="P14"/>
  <c r="AG14" s="1"/>
  <c r="G14" s="1"/>
  <c r="I14" s="1"/>
  <c r="P12"/>
  <c r="AG12" s="1"/>
  <c r="G12" s="1"/>
  <c r="I12" s="1"/>
  <c r="P10"/>
  <c r="AG10" s="1"/>
  <c r="G10" s="1"/>
  <c r="I10" s="1"/>
  <c r="P8"/>
  <c r="AG8" s="1"/>
  <c r="G8" s="1"/>
  <c r="I8" s="1"/>
  <c r="P6"/>
  <c r="AG6" s="1"/>
  <c r="G6" s="1"/>
  <c r="P29"/>
  <c r="AG29" s="1"/>
  <c r="G29" s="1"/>
  <c r="I29" s="1"/>
  <c r="P27"/>
  <c r="AG27" s="1"/>
  <c r="G27" s="1"/>
  <c r="I27" s="1"/>
  <c r="P25"/>
  <c r="AG25" s="1"/>
  <c r="G25" s="1"/>
  <c r="I25" s="1"/>
  <c r="P23"/>
  <c r="AG23" s="1"/>
  <c r="G23" s="1"/>
  <c r="I23" s="1"/>
  <c r="P21"/>
  <c r="AG21" s="1"/>
  <c r="G21" s="1"/>
  <c r="P19"/>
  <c r="AG19" s="1"/>
  <c r="G19" s="1"/>
  <c r="I19" s="1"/>
  <c r="P17"/>
  <c r="AG17" s="1"/>
  <c r="G17" s="1"/>
  <c r="P15"/>
  <c r="AG15" s="1"/>
  <c r="G15" s="1"/>
  <c r="I15" s="1"/>
  <c r="P13"/>
  <c r="AG13" s="1"/>
  <c r="G13" s="1"/>
  <c r="I13" s="1"/>
  <c r="P11"/>
  <c r="AG11" s="1"/>
  <c r="G11" s="1"/>
  <c r="I11" s="1"/>
  <c r="P9"/>
  <c r="AG9" s="1"/>
  <c r="G9" s="1"/>
  <c r="I9" s="1"/>
  <c r="P7"/>
  <c r="AG7" s="1"/>
  <c r="G7" s="1"/>
  <c r="I7" s="1"/>
  <c r="I39" i="3" l="1"/>
  <c r="J39" s="1"/>
  <c r="L39" s="1"/>
  <c r="I35"/>
  <c r="J35" s="1"/>
  <c r="L35" s="1"/>
  <c r="I31"/>
  <c r="J31" s="1"/>
  <c r="L31" s="1"/>
  <c r="I27"/>
  <c r="J27" s="1"/>
  <c r="L27" s="1"/>
  <c r="I23"/>
  <c r="J23" s="1"/>
  <c r="L23" s="1"/>
  <c r="I19"/>
  <c r="J19" s="1"/>
  <c r="L19" s="1"/>
  <c r="I15"/>
  <c r="J15" s="1"/>
  <c r="L15" s="1"/>
  <c r="I11"/>
  <c r="J11" s="1"/>
  <c r="L11" s="1"/>
  <c r="I7"/>
  <c r="J7" s="1"/>
  <c r="L7" s="1"/>
  <c r="I40"/>
  <c r="J40" s="1"/>
  <c r="L40" s="1"/>
  <c r="I36"/>
  <c r="J36" s="1"/>
  <c r="L36" s="1"/>
  <c r="I32"/>
  <c r="J32" s="1"/>
  <c r="L32" s="1"/>
  <c r="I28"/>
  <c r="J28" s="1"/>
  <c r="L28" s="1"/>
  <c r="I24"/>
  <c r="J24" s="1"/>
  <c r="L24" s="1"/>
  <c r="I20"/>
  <c r="J20" s="1"/>
  <c r="L20" s="1"/>
  <c r="I16"/>
  <c r="J16" s="1"/>
  <c r="L16" s="1"/>
  <c r="I12"/>
  <c r="J12" s="1"/>
  <c r="L12" s="1"/>
  <c r="I8"/>
  <c r="J8" s="1"/>
  <c r="L8" s="1"/>
  <c r="I37"/>
  <c r="J37" s="1"/>
  <c r="L37" s="1"/>
  <c r="I33"/>
  <c r="J33" s="1"/>
  <c r="L33" s="1"/>
  <c r="I29"/>
  <c r="J29" s="1"/>
  <c r="L29" s="1"/>
  <c r="I25"/>
  <c r="J25" s="1"/>
  <c r="L25" s="1"/>
  <c r="I21"/>
  <c r="J21" s="1"/>
  <c r="L21" s="1"/>
  <c r="I17"/>
  <c r="J17" s="1"/>
  <c r="L17" s="1"/>
  <c r="I13"/>
  <c r="J13" s="1"/>
  <c r="L13" s="1"/>
  <c r="I9"/>
  <c r="J9" s="1"/>
  <c r="L9" s="1"/>
  <c r="I5"/>
  <c r="J5" s="1"/>
  <c r="L5" s="1"/>
  <c r="I38"/>
  <c r="J38" s="1"/>
  <c r="L38" s="1"/>
  <c r="I34"/>
  <c r="J34" s="1"/>
  <c r="L34" s="1"/>
  <c r="I30"/>
  <c r="J30" s="1"/>
  <c r="L30" s="1"/>
  <c r="I26"/>
  <c r="J26" s="1"/>
  <c r="L26" s="1"/>
  <c r="I22"/>
  <c r="J22" s="1"/>
  <c r="L22" s="1"/>
  <c r="I18"/>
  <c r="J18" s="1"/>
  <c r="L18" s="1"/>
  <c r="I14"/>
  <c r="J14" s="1"/>
  <c r="L14" s="1"/>
  <c r="I10"/>
  <c r="J10" s="1"/>
  <c r="L10" s="1"/>
  <c r="I6"/>
  <c r="J6" s="1"/>
  <c r="L6" s="1"/>
  <c r="I30" i="1"/>
  <c r="I5"/>
  <c r="I21"/>
  <c r="I17"/>
  <c r="I6"/>
</calcChain>
</file>

<file path=xl/sharedStrings.xml><?xml version="1.0" encoding="utf-8"?>
<sst xmlns="http://schemas.openxmlformats.org/spreadsheetml/2006/main" count="93" uniqueCount="82">
  <si>
    <t>ALCON CHIGUA GABRIELA VERONICA</t>
  </si>
  <si>
    <t>ALVAREZ CHACON PAMELA</t>
  </si>
  <si>
    <t>APAZA LARICO MARIO</t>
  </si>
  <si>
    <t>BALDIVIESO MONASTERIOS PABLO RODOLFO</t>
  </si>
  <si>
    <t>COARITE MAMANI RENATO</t>
  </si>
  <si>
    <t>PAUCARA MARCA ARMIN</t>
  </si>
  <si>
    <t>SANCHEZ QUISPE ERALGO</t>
  </si>
  <si>
    <t>AGUILAR FLORES IVAR FERNANDO</t>
  </si>
  <si>
    <t>CALLANCHO ZAPANA MAXIMILIANO</t>
  </si>
  <si>
    <t>MENDOZA SUAREZ SERGIO PORFIDIO</t>
  </si>
  <si>
    <t>Nro.</t>
  </si>
  <si>
    <t>Apellidos y nombres</t>
  </si>
  <si>
    <t>ALIAGA GONZALES ROBERTO ANDRES</t>
  </si>
  <si>
    <t>APAZA VILLCA RUTH</t>
  </si>
  <si>
    <t>CALAMANI MAMANI GABRIELA CLAUDIA</t>
  </si>
  <si>
    <t>CALLISAYA CRUZ MARISOL</t>
  </si>
  <si>
    <t>CALLISAYA MAMANI EMILIO</t>
  </si>
  <si>
    <t>CARVAJAL MEDRANO VALERIA LUZ</t>
  </si>
  <si>
    <t>CHUQUIMIA NINA NELSON FREDDY</t>
  </si>
  <si>
    <t>CLAURE TERRAZAS RAUL</t>
  </si>
  <si>
    <t>COARITE MAMANI ROBERTO CARLOS</t>
  </si>
  <si>
    <t>COLQUE MARCA DAMIAN</t>
  </si>
  <si>
    <t>CONDORI LIZARRAGA ROGER</t>
  </si>
  <si>
    <t>CUPANA GAVINCHA WILLY</t>
  </si>
  <si>
    <t>FLORES RAMOS WILMER</t>
  </si>
  <si>
    <t>GARCIA CORO JULIO CESAR</t>
  </si>
  <si>
    <t>GUTIERREZ PERALTA OSCAR</t>
  </si>
  <si>
    <t>MAMANI AJNOTA NEFTALI JHENNY</t>
  </si>
  <si>
    <t>MAMANI MITA SILVIA EUGENIA</t>
  </si>
  <si>
    <t>MAMANI SURCO LUIS</t>
  </si>
  <si>
    <t>MARAÑON MEJIA LEONARDO FABIAN</t>
  </si>
  <si>
    <t>MOGRO MENDOZA CARLA ELISA</t>
  </si>
  <si>
    <t>ORTEGA ORTEGA SERGIO</t>
  </si>
  <si>
    <t>PAJARITO QUILLA ADALID</t>
  </si>
  <si>
    <t>PAPA MAMANI JOSUE GERARDO</t>
  </si>
  <si>
    <t>PEÑA GONZALES ROY STEVEEN</t>
  </si>
  <si>
    <t>PEREZ VARGAS RENE RAFAEL</t>
  </si>
  <si>
    <t>QUISPE CONDORI SANTOS</t>
  </si>
  <si>
    <t>QUISPE QUISPE EMILIO</t>
  </si>
  <si>
    <t>ROMERO HERRERA WILLY JUAN</t>
  </si>
  <si>
    <t>SILVESTRE CRUZ NOEL</t>
  </si>
  <si>
    <t>TACACHIRA SEGALES JORGE ARNALDO</t>
  </si>
  <si>
    <t>TANCARA MEDINA JHAN FERNANDO</t>
  </si>
  <si>
    <t>TEJADA VEDIA FREDDY</t>
  </si>
  <si>
    <t>URURI USNAYO FERNANDO</t>
  </si>
  <si>
    <t>VALENCIA HUANCA JESSICA MARY</t>
  </si>
  <si>
    <t>VILLAFAN PORTUGAL DOUGLAS</t>
  </si>
  <si>
    <t>EX</t>
  </si>
  <si>
    <t>COLOQUIO</t>
  </si>
  <si>
    <t>GUIDE</t>
  </si>
  <si>
    <t>GUIDE EJR</t>
  </si>
  <si>
    <t>1EX</t>
  </si>
  <si>
    <t>2EX</t>
  </si>
  <si>
    <t>TOT</t>
  </si>
  <si>
    <t>PRAC</t>
  </si>
  <si>
    <t>PART</t>
  </si>
  <si>
    <t>latex</t>
  </si>
  <si>
    <t>matlab</t>
  </si>
  <si>
    <t>win</t>
  </si>
  <si>
    <t>ex wun</t>
  </si>
  <si>
    <t>ex latex</t>
  </si>
  <si>
    <t>ex mat</t>
  </si>
  <si>
    <t>ex win</t>
  </si>
  <si>
    <t>TOTAL</t>
  </si>
  <si>
    <r>
      <t>ANTEZANA MARIN</t>
    </r>
    <r>
      <rPr>
        <b/>
        <sz val="8"/>
        <color rgb="FF000000"/>
        <rFont val="Arial"/>
        <family val="2"/>
      </rPr>
      <t xml:space="preserve"> AMIRA</t>
    </r>
    <r>
      <rPr>
        <sz val="8"/>
        <color rgb="FF000000"/>
        <rFont val="Arial"/>
        <family val="2"/>
      </rPr>
      <t xml:space="preserve"> VANEIKA</t>
    </r>
  </si>
  <si>
    <r>
      <t xml:space="preserve">CABERO MARTINEZ </t>
    </r>
    <r>
      <rPr>
        <b/>
        <sz val="8"/>
        <color rgb="FF000000"/>
        <rFont val="Arial"/>
        <family val="2"/>
      </rPr>
      <t xml:space="preserve">GONZALO </t>
    </r>
    <r>
      <rPr>
        <sz val="8"/>
        <color rgb="FF000000"/>
        <rFont val="Arial"/>
        <family val="2"/>
      </rPr>
      <t>ISRAEL</t>
    </r>
  </si>
  <si>
    <r>
      <t xml:space="preserve">CAHUAYA ULO </t>
    </r>
    <r>
      <rPr>
        <b/>
        <sz val="8"/>
        <color rgb="FF000000"/>
        <rFont val="Arial"/>
        <family val="2"/>
      </rPr>
      <t>DANIEL</t>
    </r>
  </si>
  <si>
    <r>
      <t xml:space="preserve">CHOQUE HUMEREZ </t>
    </r>
    <r>
      <rPr>
        <b/>
        <sz val="8"/>
        <color rgb="FF000000"/>
        <rFont val="Arial"/>
        <family val="2"/>
      </rPr>
      <t xml:space="preserve">JENNY </t>
    </r>
    <r>
      <rPr>
        <sz val="8"/>
        <color rgb="FF000000"/>
        <rFont val="Arial"/>
        <family val="2"/>
      </rPr>
      <t>CECILIA</t>
    </r>
  </si>
  <si>
    <r>
      <t>COPA TORREZ</t>
    </r>
    <r>
      <rPr>
        <b/>
        <sz val="8"/>
        <color rgb="FF000000"/>
        <rFont val="Arial"/>
        <family val="2"/>
      </rPr>
      <t xml:space="preserve"> MARCELO</t>
    </r>
    <r>
      <rPr>
        <sz val="8"/>
        <color rgb="FF000000"/>
        <rFont val="Arial"/>
        <family val="2"/>
      </rPr>
      <t xml:space="preserve"> MIGUEL</t>
    </r>
  </si>
  <si>
    <r>
      <t xml:space="preserve">DUARTE CATORETI </t>
    </r>
    <r>
      <rPr>
        <b/>
        <sz val="8"/>
        <color rgb="FF000000"/>
        <rFont val="Arial"/>
        <family val="2"/>
      </rPr>
      <t>DANIELA</t>
    </r>
    <r>
      <rPr>
        <sz val="8"/>
        <color rgb="FF000000"/>
        <rFont val="Arial"/>
        <family val="2"/>
      </rPr>
      <t xml:space="preserve"> MARICRUZ</t>
    </r>
  </si>
  <si>
    <r>
      <t xml:space="preserve">HERRERA CONDORI </t>
    </r>
    <r>
      <rPr>
        <b/>
        <sz val="8"/>
        <color rgb="FF000000"/>
        <rFont val="Arial"/>
        <family val="2"/>
      </rPr>
      <t xml:space="preserve">EDDY </t>
    </r>
    <r>
      <rPr>
        <sz val="8"/>
        <color rgb="FF000000"/>
        <rFont val="Arial"/>
        <family val="2"/>
      </rPr>
      <t>MARTIN</t>
    </r>
  </si>
  <si>
    <r>
      <t>HUCHANI CAHUANA</t>
    </r>
    <r>
      <rPr>
        <b/>
        <sz val="8"/>
        <color rgb="FF000000"/>
        <rFont val="Arial"/>
        <family val="2"/>
      </rPr>
      <t xml:space="preserve"> NELSON</t>
    </r>
  </si>
  <si>
    <r>
      <t xml:space="preserve">LEQUIPE YUJRA </t>
    </r>
    <r>
      <rPr>
        <b/>
        <sz val="8"/>
        <color rgb="FF000000"/>
        <rFont val="Arial"/>
        <family val="2"/>
      </rPr>
      <t>CLAUDIA</t>
    </r>
    <r>
      <rPr>
        <sz val="8"/>
        <color rgb="FF000000"/>
        <rFont val="Arial"/>
        <family val="2"/>
      </rPr>
      <t xml:space="preserve"> PAMELA</t>
    </r>
  </si>
  <si>
    <r>
      <t>MAMANI MAMANI</t>
    </r>
    <r>
      <rPr>
        <b/>
        <sz val="8"/>
        <color rgb="FF000000"/>
        <rFont val="Arial"/>
        <family val="2"/>
      </rPr>
      <t xml:space="preserve"> ESTEBAN</t>
    </r>
  </si>
  <si>
    <r>
      <t>MAMANI VELASCO</t>
    </r>
    <r>
      <rPr>
        <b/>
        <sz val="8"/>
        <color rgb="FF000000"/>
        <rFont val="Arial"/>
        <family val="2"/>
      </rPr>
      <t xml:space="preserve"> RUBEN </t>
    </r>
    <r>
      <rPr>
        <sz val="8"/>
        <color rgb="FF000000"/>
        <rFont val="Arial"/>
        <family val="2"/>
      </rPr>
      <t>LIMBERT</t>
    </r>
  </si>
  <si>
    <r>
      <rPr>
        <b/>
        <sz val="8"/>
        <color rgb="FF000000"/>
        <rFont val="Arial"/>
        <family val="2"/>
      </rPr>
      <t>MAYTA TAZOLA</t>
    </r>
    <r>
      <rPr>
        <sz val="8"/>
        <color rgb="FF000000"/>
        <rFont val="Arial"/>
        <family val="2"/>
      </rPr>
      <t xml:space="preserve"> DANIEL</t>
    </r>
  </si>
  <si>
    <r>
      <t xml:space="preserve">MELENDRES SILLERICO </t>
    </r>
    <r>
      <rPr>
        <b/>
        <sz val="8"/>
        <color rgb="FF000000"/>
        <rFont val="Arial"/>
        <family val="2"/>
      </rPr>
      <t>ANJHELO</t>
    </r>
    <r>
      <rPr>
        <sz val="8"/>
        <color rgb="FF000000"/>
        <rFont val="Arial"/>
        <family val="2"/>
      </rPr>
      <t xml:space="preserve"> MARCELO</t>
    </r>
  </si>
  <si>
    <r>
      <t xml:space="preserve">ORTEGA MAMANI </t>
    </r>
    <r>
      <rPr>
        <b/>
        <sz val="8"/>
        <color rgb="FF000000"/>
        <rFont val="Arial"/>
        <family val="2"/>
      </rPr>
      <t>BERTHA</t>
    </r>
  </si>
  <si>
    <r>
      <t xml:space="preserve">QUISPE CONDORI </t>
    </r>
    <r>
      <rPr>
        <b/>
        <sz val="8"/>
        <color rgb="FF000000"/>
        <rFont val="Arial"/>
        <family val="2"/>
      </rPr>
      <t>JHANETH</t>
    </r>
  </si>
  <si>
    <r>
      <t xml:space="preserve">QUISPE ORTIZ </t>
    </r>
    <r>
      <rPr>
        <b/>
        <sz val="8"/>
        <color rgb="FF000000"/>
        <rFont val="Arial"/>
        <family val="2"/>
      </rPr>
      <t>DANITZA</t>
    </r>
    <r>
      <rPr>
        <sz val="8"/>
        <color rgb="FF000000"/>
        <rFont val="Arial"/>
        <family val="2"/>
      </rPr>
      <t xml:space="preserve"> MIRIAM</t>
    </r>
  </si>
  <si>
    <r>
      <t>TIPULA CUNO</t>
    </r>
    <r>
      <rPr>
        <b/>
        <sz val="8"/>
        <color rgb="FF000000"/>
        <rFont val="Arial"/>
        <family val="2"/>
      </rPr>
      <t xml:space="preserve"> OLGA</t>
    </r>
  </si>
  <si>
    <r>
      <t xml:space="preserve">CUEVAS ANTELO </t>
    </r>
    <r>
      <rPr>
        <b/>
        <sz val="8"/>
        <color rgb="FF000000"/>
        <rFont val="Arial"/>
        <family val="2"/>
      </rPr>
      <t>MARCO ANTONIO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</si>
</sst>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d/m/yy;@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rgb="FFCCCCCC"/>
      </left>
      <right/>
      <top/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Font="1" applyFill="1" applyBorder="1" applyAlignment="1">
      <alignment wrapText="1"/>
    </xf>
    <xf numFmtId="0" fontId="0" fillId="0" borderId="0" xfId="0" applyFill="1"/>
    <xf numFmtId="0" fontId="3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3" borderId="0" xfId="0" applyFill="1"/>
    <xf numFmtId="0" fontId="4" fillId="0" borderId="0" xfId="0" applyFont="1"/>
    <xf numFmtId="16" fontId="4" fillId="3" borderId="0" xfId="0" applyNumberFormat="1" applyFont="1" applyFill="1"/>
    <xf numFmtId="0" fontId="5" fillId="0" borderId="0" xfId="0" applyFont="1"/>
    <xf numFmtId="16" fontId="5" fillId="3" borderId="0" xfId="0" applyNumberFormat="1" applyFont="1" applyFill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164" fontId="1" fillId="4" borderId="0" xfId="0" applyNumberFormat="1" applyFont="1" applyFill="1"/>
    <xf numFmtId="16" fontId="5" fillId="0" borderId="0" xfId="0" applyNumberFormat="1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2" fillId="0" borderId="9" xfId="0" applyFont="1" applyFill="1" applyBorder="1" applyAlignment="1">
      <alignment wrapText="1"/>
    </xf>
    <xf numFmtId="0" fontId="0" fillId="0" borderId="10" xfId="0" applyBorder="1"/>
    <xf numFmtId="0" fontId="0" fillId="0" borderId="11" xfId="0" applyBorder="1"/>
    <xf numFmtId="0" fontId="2" fillId="0" borderId="11" xfId="0" applyFont="1" applyFill="1" applyBorder="1" applyAlignment="1">
      <alignment wrapText="1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8" xfId="0" applyFont="1" applyFill="1" applyBorder="1" applyAlignment="1">
      <alignment wrapText="1"/>
    </xf>
    <xf numFmtId="0" fontId="2" fillId="0" borderId="12" xfId="0" applyFont="1" applyFill="1" applyBorder="1" applyAlignment="1">
      <alignment wrapText="1"/>
    </xf>
    <xf numFmtId="0" fontId="1" fillId="4" borderId="6" xfId="0" applyFont="1" applyFill="1" applyBorder="1"/>
    <xf numFmtId="0" fontId="0" fillId="4" borderId="6" xfId="0" applyFill="1" applyBorder="1"/>
    <xf numFmtId="0" fontId="0" fillId="3" borderId="6" xfId="0" applyFill="1" applyBorder="1"/>
    <xf numFmtId="16" fontId="5" fillId="0" borderId="10" xfId="0" applyNumberFormat="1" applyFont="1" applyBorder="1"/>
    <xf numFmtId="16" fontId="5" fillId="0" borderId="11" xfId="0" applyNumberFormat="1" applyFont="1" applyBorder="1"/>
    <xf numFmtId="16" fontId="5" fillId="0" borderId="15" xfId="0" applyNumberFormat="1" applyFont="1" applyBorder="1"/>
    <xf numFmtId="16" fontId="6" fillId="4" borderId="11" xfId="0" applyNumberFormat="1" applyFont="1" applyFill="1" applyBorder="1"/>
    <xf numFmtId="16" fontId="5" fillId="0" borderId="12" xfId="0" applyNumberFormat="1" applyFont="1" applyBorder="1"/>
    <xf numFmtId="16" fontId="5" fillId="3" borderId="11" xfId="0" applyNumberFormat="1" applyFont="1" applyFill="1" applyBorder="1"/>
    <xf numFmtId="16" fontId="4" fillId="0" borderId="11" xfId="0" applyNumberFormat="1" applyFont="1" applyBorder="1"/>
    <xf numFmtId="16" fontId="4" fillId="0" borderId="12" xfId="0" applyNumberFormat="1" applyFont="1" applyBorder="1"/>
    <xf numFmtId="16" fontId="4" fillId="0" borderId="15" xfId="0" applyNumberFormat="1" applyFont="1" applyBorder="1"/>
    <xf numFmtId="16" fontId="4" fillId="4" borderId="11" xfId="0" applyNumberFormat="1" applyFont="1" applyFill="1" applyBorder="1"/>
    <xf numFmtId="164" fontId="0" fillId="4" borderId="0" xfId="0" applyNumberFormat="1" applyFill="1"/>
    <xf numFmtId="0" fontId="0" fillId="4" borderId="13" xfId="0" applyFill="1" applyBorder="1"/>
    <xf numFmtId="16" fontId="4" fillId="4" borderId="15" xfId="0" applyNumberFormat="1" applyFont="1" applyFill="1" applyBorder="1"/>
    <xf numFmtId="0" fontId="0" fillId="4" borderId="14" xfId="0" applyFill="1" applyBorder="1"/>
    <xf numFmtId="0" fontId="0" fillId="4" borderId="15" xfId="0" applyFill="1" applyBorder="1"/>
    <xf numFmtId="0" fontId="0" fillId="0" borderId="0" xfId="0" applyFill="1" applyBorder="1"/>
    <xf numFmtId="16" fontId="5" fillId="4" borderId="11" xfId="0" applyNumberFormat="1" applyFont="1" applyFill="1" applyBorder="1"/>
    <xf numFmtId="0" fontId="0" fillId="4" borderId="0" xfId="0" applyFill="1" applyBorder="1"/>
    <xf numFmtId="164" fontId="0" fillId="4" borderId="0" xfId="0" applyNumberFormat="1" applyFill="1" applyBorder="1"/>
    <xf numFmtId="0" fontId="0" fillId="2" borderId="7" xfId="0" applyFill="1" applyBorder="1"/>
    <xf numFmtId="16" fontId="4" fillId="2" borderId="4" xfId="0" applyNumberFormat="1" applyFont="1" applyFill="1" applyBorder="1"/>
    <xf numFmtId="164" fontId="0" fillId="2" borderId="14" xfId="0" applyNumberFormat="1" applyFill="1" applyBorder="1"/>
    <xf numFmtId="164" fontId="0" fillId="2" borderId="15" xfId="0" applyNumberFormat="1" applyFill="1" applyBorder="1"/>
    <xf numFmtId="0" fontId="0" fillId="2" borderId="13" xfId="0" applyFill="1" applyBorder="1"/>
    <xf numFmtId="0" fontId="4" fillId="2" borderId="14" xfId="0" applyFont="1" applyFill="1" applyBorder="1"/>
    <xf numFmtId="0" fontId="2" fillId="0" borderId="16" xfId="0" applyFont="1" applyFill="1" applyBorder="1" applyAlignment="1">
      <alignment wrapText="1"/>
    </xf>
    <xf numFmtId="164" fontId="2" fillId="0" borderId="16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5" fillId="0" borderId="0" xfId="0" applyFont="1" applyFill="1"/>
    <xf numFmtId="165" fontId="5" fillId="0" borderId="0" xfId="0" applyNumberFormat="1" applyFont="1" applyFill="1"/>
    <xf numFmtId="0" fontId="3" fillId="4" borderId="0" xfId="0" applyFont="1" applyFill="1" applyBorder="1" applyAlignment="1">
      <alignment horizontal="center" wrapText="1"/>
    </xf>
    <xf numFmtId="164" fontId="2" fillId="4" borderId="0" xfId="0" applyNumberFormat="1" applyFont="1" applyFill="1" applyBorder="1" applyAlignment="1">
      <alignment wrapText="1"/>
    </xf>
    <xf numFmtId="0" fontId="2" fillId="0" borderId="17" xfId="0" applyFont="1" applyFill="1" applyBorder="1" applyAlignment="1">
      <alignment wrapText="1"/>
    </xf>
    <xf numFmtId="0" fontId="2" fillId="0" borderId="18" xfId="0" applyFont="1" applyFill="1" applyBorder="1" applyAlignment="1">
      <alignment wrapText="1"/>
    </xf>
    <xf numFmtId="164" fontId="0" fillId="0" borderId="18" xfId="0" applyNumberFormat="1" applyFill="1" applyBorder="1"/>
    <xf numFmtId="0" fontId="0" fillId="0" borderId="16" xfId="0" applyFill="1" applyBorder="1"/>
    <xf numFmtId="164" fontId="0" fillId="0" borderId="19" xfId="0" applyNumberFormat="1" applyFill="1" applyBorder="1"/>
    <xf numFmtId="164" fontId="0" fillId="0" borderId="0" xfId="0" applyNumberFormat="1" applyFill="1" applyBorder="1"/>
    <xf numFmtId="164" fontId="2" fillId="0" borderId="18" xfId="0" applyNumberFormat="1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0" fillId="0" borderId="7" xfId="0" applyFill="1" applyBorder="1"/>
    <xf numFmtId="0" fontId="0" fillId="0" borderId="9" xfId="0" applyFill="1" applyBorder="1"/>
    <xf numFmtId="0" fontId="2" fillId="0" borderId="10" xfId="0" applyFont="1" applyFill="1" applyBorder="1" applyAlignment="1">
      <alignment wrapText="1"/>
    </xf>
    <xf numFmtId="0" fontId="0" fillId="0" borderId="12" xfId="0" applyFill="1" applyBorder="1"/>
    <xf numFmtId="0" fontId="0" fillId="0" borderId="11" xfId="0" applyFill="1" applyBorder="1"/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justify" wrapText="1"/>
    </xf>
  </cellXfs>
  <cellStyles count="1">
    <cellStyle name="Normal" xfId="0" builtinId="0"/>
  </cellStyles>
  <dxfs count="4"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AI30"/>
  <sheetViews>
    <sheetView tabSelected="1" topLeftCell="A7" workbookViewId="0">
      <selection activeCell="AF12" sqref="AF12:AJ13"/>
    </sheetView>
  </sheetViews>
  <sheetFormatPr baseColWidth="10" defaultRowHeight="15"/>
  <cols>
    <col min="1" max="1" width="4.7109375" customWidth="1"/>
    <col min="2" max="2" width="31.7109375" customWidth="1"/>
    <col min="3" max="3" width="5.140625" customWidth="1"/>
    <col min="4" max="4" width="6" customWidth="1"/>
    <col min="5" max="9" width="5.5703125" customWidth="1"/>
    <col min="10" max="14" width="6.7109375" hidden="1" customWidth="1"/>
    <col min="15" max="15" width="6.5703125" hidden="1" customWidth="1"/>
    <col min="16" max="16" width="6.42578125" style="12" customWidth="1"/>
    <col min="17" max="17" width="7.28515625" hidden="1" customWidth="1"/>
    <col min="18" max="19" width="7.42578125" hidden="1" customWidth="1"/>
    <col min="20" max="20" width="7.42578125" customWidth="1"/>
    <col min="21" max="22" width="7" hidden="1" customWidth="1"/>
    <col min="23" max="23" width="5.5703125" hidden="1" customWidth="1"/>
    <col min="24" max="24" width="6.140625" hidden="1" customWidth="1"/>
    <col min="25" max="28" width="7" hidden="1" customWidth="1"/>
    <col min="29" max="29" width="7" customWidth="1"/>
    <col min="30" max="30" width="7.140625" hidden="1" customWidth="1"/>
    <col min="31" max="31" width="7.85546875" hidden="1" customWidth="1"/>
    <col min="32" max="32" width="7.85546875" customWidth="1"/>
    <col min="33" max="33" width="6.140625" hidden="1" customWidth="1"/>
    <col min="34" max="35" width="4.5703125" hidden="1" customWidth="1"/>
    <col min="36" max="39" width="4.5703125" customWidth="1"/>
  </cols>
  <sheetData>
    <row r="1" spans="1:34" ht="15.75" thickBot="1">
      <c r="D1" s="6" t="s">
        <v>51</v>
      </c>
      <c r="E1" s="6" t="s">
        <v>52</v>
      </c>
      <c r="F1" s="6" t="s">
        <v>53</v>
      </c>
      <c r="G1" s="6" t="s">
        <v>55</v>
      </c>
      <c r="H1" s="6" t="s">
        <v>54</v>
      </c>
      <c r="I1" s="6"/>
      <c r="P1" s="12" t="s">
        <v>55</v>
      </c>
      <c r="T1" t="s">
        <v>54</v>
      </c>
      <c r="U1" s="6" t="s">
        <v>47</v>
      </c>
      <c r="V1" s="6"/>
      <c r="W1" t="s">
        <v>48</v>
      </c>
      <c r="Y1" s="6" t="s">
        <v>47</v>
      </c>
      <c r="Z1" t="s">
        <v>50</v>
      </c>
      <c r="AA1" s="2"/>
      <c r="AB1" s="2"/>
      <c r="AC1" s="2" t="s">
        <v>54</v>
      </c>
      <c r="AD1" t="s">
        <v>49</v>
      </c>
      <c r="AF1" t="s">
        <v>55</v>
      </c>
    </row>
    <row r="2" spans="1:34" ht="15.75" thickBot="1">
      <c r="D2" s="6">
        <v>30</v>
      </c>
      <c r="E2" s="6">
        <v>30</v>
      </c>
      <c r="F2" s="6">
        <v>60</v>
      </c>
      <c r="G2" s="6">
        <v>10</v>
      </c>
      <c r="H2" s="6">
        <v>30</v>
      </c>
      <c r="I2" s="6">
        <v>100</v>
      </c>
      <c r="J2" s="16">
        <v>6</v>
      </c>
      <c r="K2" s="17">
        <v>4</v>
      </c>
      <c r="L2" s="17">
        <v>3</v>
      </c>
      <c r="M2" s="17">
        <v>4</v>
      </c>
      <c r="N2" s="17">
        <v>4</v>
      </c>
      <c r="O2" s="27">
        <f>SUM(J2:N2)</f>
        <v>21</v>
      </c>
      <c r="P2" s="31">
        <v>5</v>
      </c>
      <c r="Q2" s="16">
        <v>20</v>
      </c>
      <c r="R2" s="18">
        <v>20</v>
      </c>
      <c r="S2" s="17">
        <f>+R2+Q2</f>
        <v>40</v>
      </c>
      <c r="T2" s="32">
        <v>15</v>
      </c>
      <c r="U2" s="33">
        <v>30</v>
      </c>
      <c r="V2" s="33">
        <v>16</v>
      </c>
      <c r="W2" s="16"/>
      <c r="X2" s="17">
        <v>18</v>
      </c>
      <c r="Y2" s="33">
        <v>30</v>
      </c>
      <c r="Z2" s="17">
        <v>20</v>
      </c>
      <c r="AA2" s="18">
        <v>10</v>
      </c>
      <c r="AB2" s="27">
        <f>+AA2+Z2+X2</f>
        <v>48</v>
      </c>
      <c r="AC2" s="32">
        <v>15</v>
      </c>
      <c r="AD2" s="17">
        <v>5</v>
      </c>
      <c r="AE2" s="17">
        <v>2</v>
      </c>
      <c r="AF2" s="45">
        <v>5</v>
      </c>
      <c r="AG2" s="53">
        <f>+AF2+P2</f>
        <v>10</v>
      </c>
      <c r="AH2" s="57">
        <f>+AC2+T2</f>
        <v>30</v>
      </c>
    </row>
    <row r="3" spans="1:34" s="7" customFormat="1" ht="12.75" thickBot="1">
      <c r="D3" s="8">
        <v>40827</v>
      </c>
      <c r="E3" s="10">
        <v>40855</v>
      </c>
      <c r="F3" s="10"/>
      <c r="G3" s="10"/>
      <c r="H3" s="10"/>
      <c r="I3" s="10"/>
      <c r="J3" s="34">
        <v>40764</v>
      </c>
      <c r="K3" s="35">
        <v>40778</v>
      </c>
      <c r="L3" s="35">
        <v>40785</v>
      </c>
      <c r="M3" s="35">
        <v>40792</v>
      </c>
      <c r="N3" s="35">
        <v>40820</v>
      </c>
      <c r="O3" s="36"/>
      <c r="P3" s="37"/>
      <c r="Q3" s="34">
        <v>40806</v>
      </c>
      <c r="R3" s="38">
        <v>40820</v>
      </c>
      <c r="S3" s="35"/>
      <c r="T3" s="50"/>
      <c r="U3" s="39">
        <v>40827</v>
      </c>
      <c r="V3" s="39">
        <v>40834</v>
      </c>
      <c r="W3" s="34">
        <v>40841</v>
      </c>
      <c r="X3" s="35">
        <v>40848</v>
      </c>
      <c r="Y3" s="39">
        <v>40855</v>
      </c>
      <c r="Z3" s="40">
        <v>40869</v>
      </c>
      <c r="AA3" s="41">
        <v>40873</v>
      </c>
      <c r="AB3" s="42"/>
      <c r="AC3" s="43"/>
      <c r="AD3" s="40">
        <v>40862</v>
      </c>
      <c r="AE3" s="40">
        <v>40873</v>
      </c>
      <c r="AF3" s="46"/>
      <c r="AG3" s="54"/>
      <c r="AH3" s="58"/>
    </row>
    <row r="4" spans="1:34" ht="14.25" customHeight="1" thickBot="1">
      <c r="A4" s="1">
        <v>1</v>
      </c>
      <c r="B4" s="82" t="s">
        <v>0</v>
      </c>
      <c r="C4" s="5"/>
      <c r="D4" s="59">
        <f>+U4+V4</f>
        <v>0</v>
      </c>
      <c r="E4" s="59">
        <f>+Y4</f>
        <v>0</v>
      </c>
      <c r="F4" s="59">
        <f>+E4+D4</f>
        <v>0</v>
      </c>
      <c r="G4" s="59">
        <f>+AG4</f>
        <v>0</v>
      </c>
      <c r="H4" s="60">
        <f>+AH4</f>
        <v>0</v>
      </c>
      <c r="I4" s="60">
        <f>SUM(F4:H4)</f>
        <v>0</v>
      </c>
      <c r="J4" s="20"/>
      <c r="K4" s="20"/>
      <c r="L4" s="20"/>
      <c r="M4" s="20"/>
      <c r="N4" s="20"/>
      <c r="O4" s="28"/>
      <c r="P4" s="13"/>
      <c r="Q4" s="19"/>
      <c r="R4" s="21"/>
      <c r="S4" s="20"/>
      <c r="T4" s="51"/>
      <c r="W4" s="19"/>
      <c r="X4" s="20"/>
      <c r="Y4" s="20"/>
      <c r="Z4" s="20"/>
      <c r="AA4" s="21"/>
      <c r="AB4" s="28"/>
      <c r="AC4" s="11"/>
      <c r="AF4" s="47"/>
      <c r="AG4" s="55">
        <f t="shared" ref="AG4:AG30" si="0">+AF4+P4</f>
        <v>0</v>
      </c>
      <c r="AH4" s="55">
        <f t="shared" ref="AH4:AH30" si="1">+AC4+T4</f>
        <v>0</v>
      </c>
    </row>
    <row r="5" spans="1:34" ht="14.25" customHeight="1" thickBot="1">
      <c r="A5" s="1">
        <v>2</v>
      </c>
      <c r="B5" s="82" t="s">
        <v>1</v>
      </c>
      <c r="C5" s="5"/>
      <c r="D5" s="59">
        <f t="shared" ref="D5:D30" si="2">+U5+V5</f>
        <v>16</v>
      </c>
      <c r="E5" s="59">
        <f>+Y5</f>
        <v>25</v>
      </c>
      <c r="F5" s="59">
        <f t="shared" ref="F5:F30" si="3">+E5+D5</f>
        <v>41</v>
      </c>
      <c r="G5" s="59">
        <f t="shared" ref="G5:G30" si="4">+AG5</f>
        <v>8.1904761904761898</v>
      </c>
      <c r="H5" s="60">
        <f t="shared" ref="H5:H30" si="5">+AH5</f>
        <v>15.25</v>
      </c>
      <c r="I5" s="60">
        <f>SUM(F5:H5)</f>
        <v>64.44047619047619</v>
      </c>
      <c r="J5" s="20"/>
      <c r="K5" s="20">
        <v>2</v>
      </c>
      <c r="L5" s="20">
        <v>0</v>
      </c>
      <c r="M5" s="20">
        <v>3</v>
      </c>
      <c r="N5" s="20"/>
      <c r="O5" s="28">
        <f>SUM(J5:N5)</f>
        <v>5</v>
      </c>
      <c r="P5" s="14">
        <f>+O5*$P$2/$O$2</f>
        <v>1.1904761904761905</v>
      </c>
      <c r="Q5" s="19">
        <v>9</v>
      </c>
      <c r="R5" s="21"/>
      <c r="S5" s="5">
        <f>SUM(Q5:R5)</f>
        <v>9</v>
      </c>
      <c r="T5" s="52">
        <f>+S5*$T$2/$S$2</f>
        <v>3.375</v>
      </c>
      <c r="U5">
        <v>0</v>
      </c>
      <c r="V5">
        <v>16</v>
      </c>
      <c r="W5" s="19"/>
      <c r="X5" s="20">
        <v>18</v>
      </c>
      <c r="Y5" s="49">
        <v>25</v>
      </c>
      <c r="Z5" s="20">
        <v>10</v>
      </c>
      <c r="AA5" s="21">
        <v>10</v>
      </c>
      <c r="AB5" s="28">
        <f>+AA5+Z5+X5</f>
        <v>38</v>
      </c>
      <c r="AC5" s="44">
        <f>+AB5*$AC$2/$AB$2</f>
        <v>11.875</v>
      </c>
      <c r="AD5">
        <v>5</v>
      </c>
      <c r="AE5">
        <v>2</v>
      </c>
      <c r="AF5" s="47">
        <f>+AE5+AD5</f>
        <v>7</v>
      </c>
      <c r="AG5" s="55">
        <f t="shared" si="0"/>
        <v>8.1904761904761898</v>
      </c>
      <c r="AH5" s="55">
        <f t="shared" si="1"/>
        <v>15.25</v>
      </c>
    </row>
    <row r="6" spans="1:34" ht="14.25" customHeight="1" thickBot="1">
      <c r="A6" s="1">
        <v>3</v>
      </c>
      <c r="B6" s="82" t="s">
        <v>64</v>
      </c>
      <c r="C6" s="5"/>
      <c r="D6" s="59">
        <f t="shared" si="2"/>
        <v>30</v>
      </c>
      <c r="E6" s="59"/>
      <c r="F6" s="59">
        <f t="shared" si="3"/>
        <v>30</v>
      </c>
      <c r="G6" s="59">
        <f t="shared" si="4"/>
        <v>10.571428571428571</v>
      </c>
      <c r="H6" s="60">
        <f t="shared" si="5"/>
        <v>21.25</v>
      </c>
      <c r="I6" s="60">
        <f t="shared" ref="I6:I30" si="6">SUM(F6:H6)</f>
        <v>61.821428571428569</v>
      </c>
      <c r="J6" s="20">
        <v>4</v>
      </c>
      <c r="K6" s="20">
        <v>4</v>
      </c>
      <c r="L6" s="5">
        <v>3</v>
      </c>
      <c r="M6" s="5">
        <v>4</v>
      </c>
      <c r="N6" s="20"/>
      <c r="O6" s="28">
        <f t="shared" ref="O6:O30" si="7">SUM(J6:N6)</f>
        <v>15</v>
      </c>
      <c r="P6" s="14">
        <f t="shared" ref="P6:P30" si="8">+O6*$P$2/$O$2</f>
        <v>3.5714285714285716</v>
      </c>
      <c r="Q6" s="19">
        <v>20</v>
      </c>
      <c r="R6" s="22">
        <v>10</v>
      </c>
      <c r="S6" s="5">
        <f>SUM(Q6:R6)</f>
        <v>30</v>
      </c>
      <c r="T6" s="52">
        <f t="shared" ref="T6:T30" si="9">+S6*$T$2/$S$2</f>
        <v>11.25</v>
      </c>
      <c r="U6" s="5">
        <v>30</v>
      </c>
      <c r="V6">
        <v>0</v>
      </c>
      <c r="W6" s="19"/>
      <c r="X6" s="49">
        <v>18</v>
      </c>
      <c r="Y6" s="20"/>
      <c r="Z6" s="20">
        <v>10</v>
      </c>
      <c r="AA6" s="21">
        <v>4</v>
      </c>
      <c r="AB6" s="28">
        <f t="shared" ref="AB6:AB30" si="10">+AA6+Z6+X6</f>
        <v>32</v>
      </c>
      <c r="AC6" s="44">
        <f t="shared" ref="AC6:AC30" si="11">+AB6*$AC$2/$AB$2</f>
        <v>10</v>
      </c>
      <c r="AD6">
        <v>5</v>
      </c>
      <c r="AE6">
        <v>2</v>
      </c>
      <c r="AF6" s="47">
        <f t="shared" ref="AF6:AF30" si="12">+AE6+AD6</f>
        <v>7</v>
      </c>
      <c r="AG6" s="55">
        <f t="shared" si="0"/>
        <v>10.571428571428571</v>
      </c>
      <c r="AH6" s="55">
        <f t="shared" si="1"/>
        <v>21.25</v>
      </c>
    </row>
    <row r="7" spans="1:34" ht="14.25" customHeight="1" thickBot="1">
      <c r="A7" s="1">
        <v>4</v>
      </c>
      <c r="B7" s="82" t="s">
        <v>2</v>
      </c>
      <c r="C7" s="5"/>
      <c r="D7" s="59">
        <f t="shared" si="2"/>
        <v>0</v>
      </c>
      <c r="E7" s="59">
        <f t="shared" ref="E7:E30" si="13">+Y7</f>
        <v>0</v>
      </c>
      <c r="F7" s="59">
        <f t="shared" si="3"/>
        <v>0</v>
      </c>
      <c r="G7" s="59">
        <f t="shared" si="4"/>
        <v>0</v>
      </c>
      <c r="H7" s="60">
        <f t="shared" si="5"/>
        <v>0</v>
      </c>
      <c r="I7" s="60">
        <f t="shared" si="6"/>
        <v>0</v>
      </c>
      <c r="J7" s="20"/>
      <c r="K7" s="20"/>
      <c r="L7" s="20"/>
      <c r="M7" s="20"/>
      <c r="N7" s="20"/>
      <c r="O7" s="28">
        <f t="shared" si="7"/>
        <v>0</v>
      </c>
      <c r="P7" s="14">
        <f t="shared" si="8"/>
        <v>0</v>
      </c>
      <c r="Q7" s="19"/>
      <c r="R7" s="21"/>
      <c r="S7" s="5">
        <f t="shared" ref="S7:S30" si="14">SUM(Q7:R7)</f>
        <v>0</v>
      </c>
      <c r="T7" s="52">
        <f t="shared" si="9"/>
        <v>0</v>
      </c>
      <c r="W7" s="19"/>
      <c r="X7" s="20"/>
      <c r="Y7" s="20"/>
      <c r="Z7" s="20"/>
      <c r="AA7" s="21"/>
      <c r="AB7" s="28">
        <f t="shared" si="10"/>
        <v>0</v>
      </c>
      <c r="AC7" s="44">
        <f t="shared" si="11"/>
        <v>0</v>
      </c>
      <c r="AF7" s="47">
        <f t="shared" si="12"/>
        <v>0</v>
      </c>
      <c r="AG7" s="55">
        <f t="shared" si="0"/>
        <v>0</v>
      </c>
      <c r="AH7" s="55">
        <f t="shared" si="1"/>
        <v>0</v>
      </c>
    </row>
    <row r="8" spans="1:34" ht="14.25" customHeight="1" thickBot="1">
      <c r="A8" s="1">
        <v>5</v>
      </c>
      <c r="B8" s="81" t="s">
        <v>3</v>
      </c>
      <c r="C8" s="5"/>
      <c r="D8" s="59">
        <f t="shared" si="2"/>
        <v>16</v>
      </c>
      <c r="E8" s="59">
        <f t="shared" si="13"/>
        <v>0</v>
      </c>
      <c r="F8" s="59">
        <f t="shared" si="3"/>
        <v>16</v>
      </c>
      <c r="G8" s="59">
        <f t="shared" si="4"/>
        <v>2.6190476190476191</v>
      </c>
      <c r="H8" s="60">
        <f t="shared" si="5"/>
        <v>0</v>
      </c>
      <c r="I8" s="60">
        <f t="shared" si="6"/>
        <v>18.61904761904762</v>
      </c>
      <c r="J8" s="20"/>
      <c r="K8" s="20">
        <v>5</v>
      </c>
      <c r="L8" s="20">
        <v>1</v>
      </c>
      <c r="M8" s="20">
        <v>5</v>
      </c>
      <c r="N8" s="20"/>
      <c r="O8" s="28">
        <f t="shared" si="7"/>
        <v>11</v>
      </c>
      <c r="P8" s="14">
        <f t="shared" si="8"/>
        <v>2.6190476190476191</v>
      </c>
      <c r="Q8" s="19"/>
      <c r="R8" s="21"/>
      <c r="S8" s="5">
        <f t="shared" si="14"/>
        <v>0</v>
      </c>
      <c r="T8" s="52">
        <f t="shared" si="9"/>
        <v>0</v>
      </c>
      <c r="V8">
        <v>16</v>
      </c>
      <c r="W8" s="19"/>
      <c r="X8" s="20"/>
      <c r="Y8" s="20"/>
      <c r="Z8" s="20"/>
      <c r="AA8" s="21"/>
      <c r="AB8" s="28">
        <f t="shared" si="10"/>
        <v>0</v>
      </c>
      <c r="AC8" s="44">
        <f t="shared" si="11"/>
        <v>0</v>
      </c>
      <c r="AF8" s="47">
        <f t="shared" si="12"/>
        <v>0</v>
      </c>
      <c r="AG8" s="55">
        <f t="shared" si="0"/>
        <v>2.6190476190476191</v>
      </c>
      <c r="AH8" s="55">
        <f t="shared" si="1"/>
        <v>0</v>
      </c>
    </row>
    <row r="9" spans="1:34" ht="14.25" customHeight="1" thickBot="1">
      <c r="A9" s="1">
        <v>6</v>
      </c>
      <c r="B9" s="83" t="s">
        <v>65</v>
      </c>
      <c r="C9" s="5"/>
      <c r="D9" s="59">
        <f t="shared" si="2"/>
        <v>25</v>
      </c>
      <c r="E9" s="59">
        <f t="shared" si="13"/>
        <v>25</v>
      </c>
      <c r="F9" s="59">
        <f t="shared" si="3"/>
        <v>50</v>
      </c>
      <c r="G9" s="59">
        <f t="shared" si="4"/>
        <v>9.1428571428571423</v>
      </c>
      <c r="H9" s="60">
        <f t="shared" si="5"/>
        <v>12.375</v>
      </c>
      <c r="I9" s="60">
        <f t="shared" si="6"/>
        <v>71.517857142857139</v>
      </c>
      <c r="J9" s="20">
        <v>1</v>
      </c>
      <c r="K9" s="20">
        <v>4</v>
      </c>
      <c r="L9" s="5">
        <v>1</v>
      </c>
      <c r="M9" s="5">
        <v>3</v>
      </c>
      <c r="N9" s="20"/>
      <c r="O9" s="28">
        <f t="shared" si="7"/>
        <v>9</v>
      </c>
      <c r="P9" s="14">
        <f t="shared" si="8"/>
        <v>2.1428571428571428</v>
      </c>
      <c r="Q9" s="19">
        <v>18</v>
      </c>
      <c r="R9" s="21"/>
      <c r="S9" s="5">
        <f t="shared" si="14"/>
        <v>18</v>
      </c>
      <c r="T9" s="52">
        <f t="shared" si="9"/>
        <v>6.75</v>
      </c>
      <c r="U9">
        <f>15+10</f>
        <v>25</v>
      </c>
      <c r="W9" s="19"/>
      <c r="X9" s="20">
        <v>18</v>
      </c>
      <c r="Y9" s="20">
        <v>25</v>
      </c>
      <c r="Z9" s="20"/>
      <c r="AA9" s="21"/>
      <c r="AB9" s="28">
        <f t="shared" si="10"/>
        <v>18</v>
      </c>
      <c r="AC9" s="44">
        <f t="shared" si="11"/>
        <v>5.625</v>
      </c>
      <c r="AD9">
        <v>5</v>
      </c>
      <c r="AE9">
        <v>2</v>
      </c>
      <c r="AF9" s="47">
        <f t="shared" si="12"/>
        <v>7</v>
      </c>
      <c r="AG9" s="55">
        <f t="shared" si="0"/>
        <v>9.1428571428571423</v>
      </c>
      <c r="AH9" s="55">
        <f t="shared" si="1"/>
        <v>12.375</v>
      </c>
    </row>
    <row r="10" spans="1:34" ht="14.25" customHeight="1" thickBot="1">
      <c r="A10" s="1">
        <v>7</v>
      </c>
      <c r="B10" s="82" t="s">
        <v>66</v>
      </c>
      <c r="C10" s="5"/>
      <c r="D10" s="59">
        <f t="shared" si="2"/>
        <v>15</v>
      </c>
      <c r="E10" s="59">
        <f t="shared" si="13"/>
        <v>16</v>
      </c>
      <c r="F10" s="59">
        <f t="shared" si="3"/>
        <v>31</v>
      </c>
      <c r="G10" s="59">
        <f t="shared" si="4"/>
        <v>9.3809523809523814</v>
      </c>
      <c r="H10" s="60">
        <f t="shared" si="5"/>
        <v>16.5625</v>
      </c>
      <c r="I10" s="60">
        <f t="shared" si="6"/>
        <v>56.94345238095238</v>
      </c>
      <c r="J10" s="20">
        <v>1</v>
      </c>
      <c r="K10" s="20">
        <v>3</v>
      </c>
      <c r="L10" s="5">
        <v>1</v>
      </c>
      <c r="M10" s="5">
        <v>5</v>
      </c>
      <c r="N10" s="5"/>
      <c r="O10" s="28">
        <f t="shared" si="7"/>
        <v>10</v>
      </c>
      <c r="P10" s="14">
        <f t="shared" si="8"/>
        <v>2.3809523809523809</v>
      </c>
      <c r="Q10" s="29">
        <v>0</v>
      </c>
      <c r="R10" s="21">
        <v>15</v>
      </c>
      <c r="S10" s="5">
        <f t="shared" si="14"/>
        <v>15</v>
      </c>
      <c r="T10" s="52">
        <f t="shared" si="9"/>
        <v>5.625</v>
      </c>
      <c r="U10" s="5">
        <v>15</v>
      </c>
      <c r="W10" s="19"/>
      <c r="X10" s="20">
        <v>18</v>
      </c>
      <c r="Y10" s="20">
        <v>16</v>
      </c>
      <c r="Z10" s="20">
        <v>10</v>
      </c>
      <c r="AA10" s="21">
        <v>7</v>
      </c>
      <c r="AB10" s="28">
        <f t="shared" si="10"/>
        <v>35</v>
      </c>
      <c r="AC10" s="44">
        <f t="shared" si="11"/>
        <v>10.9375</v>
      </c>
      <c r="AD10">
        <v>5</v>
      </c>
      <c r="AE10">
        <v>2</v>
      </c>
      <c r="AF10" s="47">
        <f t="shared" si="12"/>
        <v>7</v>
      </c>
      <c r="AG10" s="55">
        <f t="shared" si="0"/>
        <v>9.3809523809523814</v>
      </c>
      <c r="AH10" s="55">
        <f t="shared" si="1"/>
        <v>16.5625</v>
      </c>
    </row>
    <row r="11" spans="1:34" ht="14.25" customHeight="1" thickBot="1">
      <c r="A11" s="1">
        <v>8</v>
      </c>
      <c r="B11" s="82" t="s">
        <v>67</v>
      </c>
      <c r="C11" s="5"/>
      <c r="D11" s="59">
        <f t="shared" si="2"/>
        <v>8</v>
      </c>
      <c r="E11" s="59">
        <f t="shared" si="13"/>
        <v>25</v>
      </c>
      <c r="F11" s="59">
        <f t="shared" si="3"/>
        <v>33</v>
      </c>
      <c r="G11" s="59">
        <f t="shared" si="4"/>
        <v>5.1904761904761907</v>
      </c>
      <c r="H11" s="60">
        <f t="shared" si="5"/>
        <v>21.375</v>
      </c>
      <c r="I11" s="60">
        <f t="shared" si="6"/>
        <v>59.56547619047619</v>
      </c>
      <c r="J11" s="20"/>
      <c r="K11" s="20">
        <v>0</v>
      </c>
      <c r="L11" s="5">
        <v>1</v>
      </c>
      <c r="M11" s="5">
        <v>4</v>
      </c>
      <c r="N11" s="20"/>
      <c r="O11" s="28">
        <f t="shared" si="7"/>
        <v>5</v>
      </c>
      <c r="P11" s="14">
        <f t="shared" si="8"/>
        <v>1.1904761904761905</v>
      </c>
      <c r="Q11" s="19">
        <v>12</v>
      </c>
      <c r="R11" s="21">
        <v>5</v>
      </c>
      <c r="S11" s="5">
        <f t="shared" si="14"/>
        <v>17</v>
      </c>
      <c r="T11" s="52">
        <f t="shared" si="9"/>
        <v>6.375</v>
      </c>
      <c r="V11">
        <v>8</v>
      </c>
      <c r="W11" s="19"/>
      <c r="X11" s="20">
        <v>18</v>
      </c>
      <c r="Y11" s="20">
        <v>25</v>
      </c>
      <c r="Z11" s="20">
        <v>20</v>
      </c>
      <c r="AA11" s="21">
        <v>10</v>
      </c>
      <c r="AB11" s="28">
        <f t="shared" si="10"/>
        <v>48</v>
      </c>
      <c r="AC11" s="44">
        <f t="shared" si="11"/>
        <v>15</v>
      </c>
      <c r="AD11">
        <v>1</v>
      </c>
      <c r="AE11">
        <v>3</v>
      </c>
      <c r="AF11" s="47">
        <f t="shared" si="12"/>
        <v>4</v>
      </c>
      <c r="AG11" s="55">
        <f t="shared" si="0"/>
        <v>5.1904761904761907</v>
      </c>
      <c r="AH11" s="55">
        <f t="shared" si="1"/>
        <v>21.375</v>
      </c>
    </row>
    <row r="12" spans="1:34" ht="14.25" customHeight="1" thickBot="1">
      <c r="A12" s="1">
        <v>9</v>
      </c>
      <c r="B12" s="82" t="s">
        <v>4</v>
      </c>
      <c r="C12" s="5"/>
      <c r="D12" s="59">
        <f t="shared" si="2"/>
        <v>0</v>
      </c>
      <c r="E12" s="59">
        <f t="shared" si="13"/>
        <v>0</v>
      </c>
      <c r="F12" s="59">
        <f t="shared" si="3"/>
        <v>0</v>
      </c>
      <c r="G12" s="59">
        <f t="shared" si="4"/>
        <v>1.4285714285714286</v>
      </c>
      <c r="H12" s="60">
        <f t="shared" si="5"/>
        <v>1.125</v>
      </c>
      <c r="I12" s="60">
        <f t="shared" si="6"/>
        <v>2.5535714285714288</v>
      </c>
      <c r="J12" s="20">
        <v>3</v>
      </c>
      <c r="K12" s="20">
        <v>0</v>
      </c>
      <c r="L12" s="5">
        <v>1</v>
      </c>
      <c r="M12" s="5">
        <v>2</v>
      </c>
      <c r="N12" s="20"/>
      <c r="O12" s="28">
        <f t="shared" si="7"/>
        <v>6</v>
      </c>
      <c r="P12" s="14">
        <f t="shared" si="8"/>
        <v>1.4285714285714286</v>
      </c>
      <c r="Q12" s="19">
        <v>3</v>
      </c>
      <c r="R12" s="21"/>
      <c r="S12" s="5">
        <f t="shared" si="14"/>
        <v>3</v>
      </c>
      <c r="T12" s="52">
        <f t="shared" si="9"/>
        <v>1.125</v>
      </c>
      <c r="W12" s="19"/>
      <c r="X12" s="20"/>
      <c r="Y12" s="20"/>
      <c r="Z12" s="20"/>
      <c r="AA12" s="21"/>
      <c r="AB12" s="28">
        <f t="shared" si="10"/>
        <v>0</v>
      </c>
      <c r="AC12" s="44">
        <f t="shared" si="11"/>
        <v>0</v>
      </c>
      <c r="AF12" s="47">
        <f t="shared" si="12"/>
        <v>0</v>
      </c>
      <c r="AG12" s="55">
        <f t="shared" si="0"/>
        <v>1.4285714285714286</v>
      </c>
      <c r="AH12" s="55">
        <f t="shared" si="1"/>
        <v>1.125</v>
      </c>
    </row>
    <row r="13" spans="1:34" ht="14.25" customHeight="1" thickBot="1">
      <c r="A13" s="1">
        <v>10</v>
      </c>
      <c r="B13" s="82" t="s">
        <v>68</v>
      </c>
      <c r="C13" s="5"/>
      <c r="D13" s="59">
        <f t="shared" si="2"/>
        <v>16</v>
      </c>
      <c r="E13" s="59">
        <f t="shared" si="13"/>
        <v>30</v>
      </c>
      <c r="F13" s="59">
        <f t="shared" si="3"/>
        <v>46</v>
      </c>
      <c r="G13" s="59">
        <f t="shared" si="4"/>
        <v>3.1904761904761907</v>
      </c>
      <c r="H13" s="60">
        <f t="shared" si="5"/>
        <v>7.5</v>
      </c>
      <c r="I13" s="60">
        <f t="shared" si="6"/>
        <v>56.69047619047619</v>
      </c>
      <c r="J13" s="20"/>
      <c r="K13" s="20">
        <v>4</v>
      </c>
      <c r="L13" s="5">
        <v>1</v>
      </c>
      <c r="M13" s="5">
        <v>0</v>
      </c>
      <c r="N13" s="20"/>
      <c r="O13" s="28">
        <f t="shared" si="7"/>
        <v>5</v>
      </c>
      <c r="P13" s="14">
        <f t="shared" si="8"/>
        <v>1.1904761904761905</v>
      </c>
      <c r="Q13" s="19">
        <v>5</v>
      </c>
      <c r="R13" s="21"/>
      <c r="S13" s="5">
        <f t="shared" si="14"/>
        <v>5</v>
      </c>
      <c r="T13" s="52">
        <f t="shared" si="9"/>
        <v>1.875</v>
      </c>
      <c r="U13">
        <v>0</v>
      </c>
      <c r="V13">
        <v>16</v>
      </c>
      <c r="W13" s="19"/>
      <c r="X13" s="20">
        <v>18</v>
      </c>
      <c r="Y13" s="20">
        <v>30</v>
      </c>
      <c r="Z13" s="20"/>
      <c r="AA13" s="21"/>
      <c r="AB13" s="28">
        <f t="shared" si="10"/>
        <v>18</v>
      </c>
      <c r="AC13" s="44">
        <f t="shared" si="11"/>
        <v>5.625</v>
      </c>
      <c r="AD13">
        <v>0</v>
      </c>
      <c r="AE13">
        <v>2</v>
      </c>
      <c r="AF13" s="47">
        <f t="shared" si="12"/>
        <v>2</v>
      </c>
      <c r="AG13" s="55">
        <f t="shared" si="0"/>
        <v>3.1904761904761907</v>
      </c>
      <c r="AH13" s="55">
        <f t="shared" si="1"/>
        <v>7.5</v>
      </c>
    </row>
    <row r="14" spans="1:34" ht="14.25" customHeight="1" thickBot="1">
      <c r="A14" s="1">
        <v>11</v>
      </c>
      <c r="B14" s="83" t="s">
        <v>69</v>
      </c>
      <c r="C14" s="5"/>
      <c r="D14" s="59">
        <f t="shared" si="2"/>
        <v>0</v>
      </c>
      <c r="E14" s="59">
        <f t="shared" si="13"/>
        <v>20</v>
      </c>
      <c r="F14" s="59">
        <f t="shared" si="3"/>
        <v>20</v>
      </c>
      <c r="G14" s="59">
        <f t="shared" si="4"/>
        <v>7.8571428571428577</v>
      </c>
      <c r="H14" s="60">
        <f t="shared" si="5"/>
        <v>12.125</v>
      </c>
      <c r="I14" s="60">
        <f t="shared" si="6"/>
        <v>39.982142857142861</v>
      </c>
      <c r="J14" s="20">
        <v>0</v>
      </c>
      <c r="K14" s="20">
        <v>3</v>
      </c>
      <c r="L14" s="5">
        <v>1</v>
      </c>
      <c r="M14" s="5">
        <v>4</v>
      </c>
      <c r="N14" s="5">
        <v>4</v>
      </c>
      <c r="O14" s="28">
        <f t="shared" si="7"/>
        <v>12</v>
      </c>
      <c r="P14" s="14">
        <f t="shared" si="8"/>
        <v>2.8571428571428572</v>
      </c>
      <c r="Q14" s="19">
        <v>14</v>
      </c>
      <c r="R14" s="22">
        <v>5</v>
      </c>
      <c r="S14" s="5">
        <f t="shared" si="14"/>
        <v>19</v>
      </c>
      <c r="T14" s="52">
        <f t="shared" si="9"/>
        <v>7.125</v>
      </c>
      <c r="U14" s="5">
        <v>0</v>
      </c>
      <c r="W14" s="19"/>
      <c r="X14" s="5">
        <v>16</v>
      </c>
      <c r="Y14" s="5">
        <v>20</v>
      </c>
      <c r="Z14" s="20"/>
      <c r="AA14" s="21"/>
      <c r="AB14" s="28">
        <f t="shared" si="10"/>
        <v>16</v>
      </c>
      <c r="AC14" s="44">
        <f t="shared" si="11"/>
        <v>5</v>
      </c>
      <c r="AD14" s="5">
        <v>5</v>
      </c>
      <c r="AF14" s="47">
        <f t="shared" si="12"/>
        <v>5</v>
      </c>
      <c r="AG14" s="55">
        <f t="shared" si="0"/>
        <v>7.8571428571428577</v>
      </c>
      <c r="AH14" s="55">
        <f t="shared" si="1"/>
        <v>12.125</v>
      </c>
    </row>
    <row r="15" spans="1:34" ht="14.25" customHeight="1" thickBot="1">
      <c r="A15" s="1">
        <v>12</v>
      </c>
      <c r="B15" s="83" t="s">
        <v>70</v>
      </c>
      <c r="C15" s="5"/>
      <c r="D15" s="59">
        <f t="shared" si="2"/>
        <v>0</v>
      </c>
      <c r="E15" s="59">
        <f t="shared" si="13"/>
        <v>17</v>
      </c>
      <c r="F15" s="59">
        <f t="shared" si="3"/>
        <v>17</v>
      </c>
      <c r="G15" s="59">
        <f t="shared" si="4"/>
        <v>2</v>
      </c>
      <c r="H15" s="60">
        <f t="shared" si="5"/>
        <v>9.0625</v>
      </c>
      <c r="I15" s="60">
        <f t="shared" si="6"/>
        <v>28.0625</v>
      </c>
      <c r="J15" s="20"/>
      <c r="K15" s="20"/>
      <c r="L15" s="20"/>
      <c r="M15" s="20"/>
      <c r="N15" s="20"/>
      <c r="O15" s="28">
        <f t="shared" si="7"/>
        <v>0</v>
      </c>
      <c r="P15" s="14">
        <f t="shared" si="8"/>
        <v>0</v>
      </c>
      <c r="Q15" s="19"/>
      <c r="R15" s="21"/>
      <c r="S15" s="5">
        <f t="shared" si="14"/>
        <v>0</v>
      </c>
      <c r="T15" s="52">
        <f t="shared" si="9"/>
        <v>0</v>
      </c>
      <c r="W15" s="19"/>
      <c r="X15" s="20">
        <v>18</v>
      </c>
      <c r="Y15" s="20">
        <v>17</v>
      </c>
      <c r="Z15" s="20">
        <v>10</v>
      </c>
      <c r="AA15" s="21">
        <v>1</v>
      </c>
      <c r="AB15" s="28">
        <f t="shared" si="10"/>
        <v>29</v>
      </c>
      <c r="AC15" s="44">
        <f t="shared" si="11"/>
        <v>9.0625</v>
      </c>
      <c r="AD15">
        <v>0</v>
      </c>
      <c r="AE15">
        <v>2</v>
      </c>
      <c r="AF15" s="47">
        <f t="shared" si="12"/>
        <v>2</v>
      </c>
      <c r="AG15" s="55">
        <f t="shared" si="0"/>
        <v>2</v>
      </c>
      <c r="AH15" s="55">
        <f t="shared" si="1"/>
        <v>9.0625</v>
      </c>
    </row>
    <row r="16" spans="1:34" ht="14.25" customHeight="1" thickBot="1">
      <c r="A16" s="1">
        <v>13</v>
      </c>
      <c r="B16" s="82" t="s">
        <v>71</v>
      </c>
      <c r="C16" s="5"/>
      <c r="D16" s="59">
        <f t="shared" si="2"/>
        <v>0</v>
      </c>
      <c r="E16" s="59">
        <f t="shared" si="13"/>
        <v>0</v>
      </c>
      <c r="F16" s="59">
        <f t="shared" si="3"/>
        <v>0</v>
      </c>
      <c r="G16" s="59">
        <f t="shared" si="4"/>
        <v>0</v>
      </c>
      <c r="H16" s="60">
        <f t="shared" si="5"/>
        <v>0</v>
      </c>
      <c r="I16" s="60">
        <f t="shared" si="6"/>
        <v>0</v>
      </c>
      <c r="J16" s="20"/>
      <c r="K16" s="20"/>
      <c r="L16" s="20"/>
      <c r="M16" s="20"/>
      <c r="N16" s="20"/>
      <c r="O16" s="28">
        <f t="shared" si="7"/>
        <v>0</v>
      </c>
      <c r="P16" s="14">
        <f t="shared" si="8"/>
        <v>0</v>
      </c>
      <c r="Q16" s="19"/>
      <c r="R16" s="21"/>
      <c r="S16" s="5">
        <f t="shared" si="14"/>
        <v>0</v>
      </c>
      <c r="T16" s="52">
        <f t="shared" si="9"/>
        <v>0</v>
      </c>
      <c r="W16" s="19"/>
      <c r="X16" s="20"/>
      <c r="Y16" s="20"/>
      <c r="Z16" s="20"/>
      <c r="AA16" s="21"/>
      <c r="AB16" s="28">
        <f t="shared" si="10"/>
        <v>0</v>
      </c>
      <c r="AC16" s="44">
        <f t="shared" si="11"/>
        <v>0</v>
      </c>
      <c r="AF16" s="47">
        <f t="shared" si="12"/>
        <v>0</v>
      </c>
      <c r="AG16" s="55">
        <f t="shared" si="0"/>
        <v>0</v>
      </c>
      <c r="AH16" s="55">
        <f t="shared" si="1"/>
        <v>0</v>
      </c>
    </row>
    <row r="17" spans="1:34" ht="14.25" customHeight="1" thickBot="1">
      <c r="A17" s="1">
        <v>14</v>
      </c>
      <c r="B17" s="82" t="s">
        <v>72</v>
      </c>
      <c r="C17" s="5"/>
      <c r="D17" s="59">
        <f t="shared" si="2"/>
        <v>15</v>
      </c>
      <c r="E17" s="59">
        <f t="shared" si="13"/>
        <v>15</v>
      </c>
      <c r="F17" s="59">
        <f t="shared" si="3"/>
        <v>30</v>
      </c>
      <c r="G17" s="59">
        <f t="shared" si="4"/>
        <v>9.1428571428571423</v>
      </c>
      <c r="H17" s="60">
        <f t="shared" si="5"/>
        <v>15.9375</v>
      </c>
      <c r="I17" s="60">
        <f t="shared" si="6"/>
        <v>55.080357142857139</v>
      </c>
      <c r="J17" s="20"/>
      <c r="K17" s="20">
        <v>2</v>
      </c>
      <c r="L17" s="20">
        <v>1</v>
      </c>
      <c r="M17" s="20">
        <v>4</v>
      </c>
      <c r="N17" s="20">
        <v>2</v>
      </c>
      <c r="O17" s="28">
        <f t="shared" si="7"/>
        <v>9</v>
      </c>
      <c r="P17" s="14">
        <f t="shared" si="8"/>
        <v>2.1428571428571428</v>
      </c>
      <c r="Q17" s="19">
        <v>15</v>
      </c>
      <c r="R17" s="21">
        <v>0</v>
      </c>
      <c r="S17" s="5">
        <f t="shared" si="14"/>
        <v>15</v>
      </c>
      <c r="T17" s="52">
        <f t="shared" si="9"/>
        <v>5.625</v>
      </c>
      <c r="U17">
        <v>0</v>
      </c>
      <c r="V17">
        <v>15</v>
      </c>
      <c r="W17" s="19"/>
      <c r="X17" s="20">
        <v>18</v>
      </c>
      <c r="Y17" s="20">
        <v>15</v>
      </c>
      <c r="Z17" s="20">
        <v>5</v>
      </c>
      <c r="AA17" s="21">
        <v>10</v>
      </c>
      <c r="AB17" s="28">
        <f t="shared" si="10"/>
        <v>33</v>
      </c>
      <c r="AC17" s="44">
        <f t="shared" si="11"/>
        <v>10.3125</v>
      </c>
      <c r="AD17">
        <v>5</v>
      </c>
      <c r="AE17">
        <v>2</v>
      </c>
      <c r="AF17" s="47">
        <f t="shared" si="12"/>
        <v>7</v>
      </c>
      <c r="AG17" s="55">
        <f t="shared" si="0"/>
        <v>9.1428571428571423</v>
      </c>
      <c r="AH17" s="55">
        <f t="shared" si="1"/>
        <v>15.9375</v>
      </c>
    </row>
    <row r="18" spans="1:34" ht="14.25" customHeight="1" thickBot="1">
      <c r="A18" s="1">
        <v>15</v>
      </c>
      <c r="B18" s="82" t="s">
        <v>73</v>
      </c>
      <c r="C18" s="5"/>
      <c r="D18" s="59">
        <f t="shared" si="2"/>
        <v>16</v>
      </c>
      <c r="E18" s="59">
        <f t="shared" si="13"/>
        <v>18</v>
      </c>
      <c r="F18" s="59">
        <f t="shared" si="3"/>
        <v>34</v>
      </c>
      <c r="G18" s="59">
        <f t="shared" si="4"/>
        <v>4.6190476190476186</v>
      </c>
      <c r="H18" s="60">
        <f t="shared" si="5"/>
        <v>11.4375</v>
      </c>
      <c r="I18" s="60">
        <f t="shared" si="6"/>
        <v>50.05654761904762</v>
      </c>
      <c r="J18" s="20">
        <v>4</v>
      </c>
      <c r="K18" s="20">
        <v>3</v>
      </c>
      <c r="L18" s="5">
        <v>2</v>
      </c>
      <c r="M18" s="5">
        <v>2</v>
      </c>
      <c r="N18" s="20"/>
      <c r="O18" s="28">
        <f t="shared" si="7"/>
        <v>11</v>
      </c>
      <c r="P18" s="14">
        <f t="shared" si="8"/>
        <v>2.6190476190476191</v>
      </c>
      <c r="Q18" s="19">
        <v>10</v>
      </c>
      <c r="R18" s="22">
        <v>3</v>
      </c>
      <c r="S18" s="5">
        <f t="shared" si="14"/>
        <v>13</v>
      </c>
      <c r="T18" s="52">
        <f t="shared" si="9"/>
        <v>4.875</v>
      </c>
      <c r="V18">
        <v>16</v>
      </c>
      <c r="W18" s="19"/>
      <c r="X18" s="20">
        <v>18</v>
      </c>
      <c r="Y18" s="20">
        <v>18</v>
      </c>
      <c r="Z18" s="20"/>
      <c r="AA18" s="21">
        <v>3</v>
      </c>
      <c r="AB18" s="28">
        <f t="shared" si="10"/>
        <v>21</v>
      </c>
      <c r="AC18" s="44">
        <f t="shared" si="11"/>
        <v>6.5625</v>
      </c>
      <c r="AD18">
        <v>2</v>
      </c>
      <c r="AF18" s="47">
        <f t="shared" si="12"/>
        <v>2</v>
      </c>
      <c r="AG18" s="55">
        <f t="shared" si="0"/>
        <v>4.6190476190476186</v>
      </c>
      <c r="AH18" s="55">
        <f t="shared" si="1"/>
        <v>11.4375</v>
      </c>
    </row>
    <row r="19" spans="1:34" ht="14.25" customHeight="1" thickBot="1">
      <c r="A19" s="1">
        <v>16</v>
      </c>
      <c r="B19" s="83" t="s">
        <v>74</v>
      </c>
      <c r="C19" s="5"/>
      <c r="D19" s="59">
        <f t="shared" si="2"/>
        <v>30</v>
      </c>
      <c r="E19" s="59">
        <f t="shared" si="13"/>
        <v>15</v>
      </c>
      <c r="F19" s="59">
        <f t="shared" si="3"/>
        <v>45</v>
      </c>
      <c r="G19" s="59">
        <f t="shared" si="4"/>
        <v>2.1428571428571428</v>
      </c>
      <c r="H19" s="60">
        <f t="shared" si="5"/>
        <v>14.0625</v>
      </c>
      <c r="I19" s="60">
        <f t="shared" si="6"/>
        <v>61.205357142857146</v>
      </c>
      <c r="J19" s="20">
        <v>2</v>
      </c>
      <c r="K19" s="20">
        <v>4</v>
      </c>
      <c r="L19" s="5">
        <v>1</v>
      </c>
      <c r="M19" s="5">
        <v>2</v>
      </c>
      <c r="N19" s="20"/>
      <c r="O19" s="28">
        <f t="shared" si="7"/>
        <v>9</v>
      </c>
      <c r="P19" s="14">
        <f t="shared" si="8"/>
        <v>2.1428571428571428</v>
      </c>
      <c r="Q19" s="19">
        <v>20</v>
      </c>
      <c r="R19" s="22">
        <v>5</v>
      </c>
      <c r="S19" s="5">
        <f t="shared" si="14"/>
        <v>25</v>
      </c>
      <c r="T19" s="52">
        <f t="shared" si="9"/>
        <v>9.375</v>
      </c>
      <c r="U19" s="5">
        <v>30</v>
      </c>
      <c r="W19" s="19"/>
      <c r="X19" s="20">
        <v>15</v>
      </c>
      <c r="Y19" s="20">
        <v>15</v>
      </c>
      <c r="Z19" s="20"/>
      <c r="AA19" s="21"/>
      <c r="AB19" s="28">
        <f t="shared" si="10"/>
        <v>15</v>
      </c>
      <c r="AC19" s="44">
        <f t="shared" si="11"/>
        <v>4.6875</v>
      </c>
      <c r="AD19">
        <v>0</v>
      </c>
      <c r="AF19" s="47">
        <f t="shared" si="12"/>
        <v>0</v>
      </c>
      <c r="AG19" s="55">
        <f t="shared" si="0"/>
        <v>2.1428571428571428</v>
      </c>
      <c r="AH19" s="55">
        <f t="shared" si="1"/>
        <v>14.0625</v>
      </c>
    </row>
    <row r="20" spans="1:34" ht="14.25" customHeight="1" thickBot="1">
      <c r="A20" s="1">
        <v>17</v>
      </c>
      <c r="B20" s="82" t="s">
        <v>75</v>
      </c>
      <c r="C20" s="5"/>
      <c r="D20" s="59">
        <f t="shared" si="2"/>
        <v>0</v>
      </c>
      <c r="E20" s="59">
        <f t="shared" si="13"/>
        <v>0</v>
      </c>
      <c r="F20" s="59">
        <f t="shared" si="3"/>
        <v>0</v>
      </c>
      <c r="G20" s="59">
        <f t="shared" si="4"/>
        <v>1.6666666666666667</v>
      </c>
      <c r="H20" s="60">
        <f t="shared" si="5"/>
        <v>0</v>
      </c>
      <c r="I20" s="60">
        <f t="shared" si="6"/>
        <v>1.6666666666666667</v>
      </c>
      <c r="J20" s="20">
        <v>2</v>
      </c>
      <c r="K20" s="20">
        <v>4</v>
      </c>
      <c r="L20" s="5">
        <v>1</v>
      </c>
      <c r="M20" s="5">
        <v>0</v>
      </c>
      <c r="N20" s="20"/>
      <c r="O20" s="28">
        <f t="shared" si="7"/>
        <v>7</v>
      </c>
      <c r="P20" s="14">
        <f t="shared" si="8"/>
        <v>1.6666666666666667</v>
      </c>
      <c r="Q20" s="19"/>
      <c r="R20" s="21"/>
      <c r="S20" s="5">
        <f t="shared" si="14"/>
        <v>0</v>
      </c>
      <c r="T20" s="52">
        <f t="shared" si="9"/>
        <v>0</v>
      </c>
      <c r="W20" s="19"/>
      <c r="X20" s="20"/>
      <c r="Y20" s="20"/>
      <c r="Z20" s="20"/>
      <c r="AA20" s="21"/>
      <c r="AB20" s="28">
        <f t="shared" si="10"/>
        <v>0</v>
      </c>
      <c r="AC20" s="44">
        <f t="shared" si="11"/>
        <v>0</v>
      </c>
      <c r="AF20" s="47">
        <f t="shared" si="12"/>
        <v>0</v>
      </c>
      <c r="AG20" s="55">
        <f t="shared" si="0"/>
        <v>1.6666666666666667</v>
      </c>
      <c r="AH20" s="55">
        <f t="shared" si="1"/>
        <v>0</v>
      </c>
    </row>
    <row r="21" spans="1:34" ht="14.25" customHeight="1" thickBot="1">
      <c r="A21" s="1">
        <v>18</v>
      </c>
      <c r="B21" s="83" t="s">
        <v>76</v>
      </c>
      <c r="C21" s="5">
        <v>66</v>
      </c>
      <c r="D21" s="59">
        <f t="shared" si="2"/>
        <v>19.8</v>
      </c>
      <c r="E21" s="59">
        <f t="shared" si="13"/>
        <v>19.8</v>
      </c>
      <c r="F21" s="59">
        <f t="shared" si="3"/>
        <v>39.6</v>
      </c>
      <c r="G21" s="59">
        <f t="shared" si="4"/>
        <v>9.7857142857142847</v>
      </c>
      <c r="H21" s="60">
        <f t="shared" si="5"/>
        <v>19.8</v>
      </c>
      <c r="I21" s="60">
        <f t="shared" si="6"/>
        <v>69.185714285714283</v>
      </c>
      <c r="J21" s="20">
        <v>2</v>
      </c>
      <c r="K21" s="49">
        <v>2.6</v>
      </c>
      <c r="L21" s="5">
        <v>1.9</v>
      </c>
      <c r="M21" s="49">
        <v>2.6</v>
      </c>
      <c r="N21" s="49">
        <v>2.6</v>
      </c>
      <c r="O21" s="28">
        <f t="shared" si="7"/>
        <v>11.7</v>
      </c>
      <c r="P21" s="14">
        <f t="shared" si="8"/>
        <v>2.7857142857142856</v>
      </c>
      <c r="Q21" s="19">
        <f>66*20/100</f>
        <v>13.2</v>
      </c>
      <c r="R21" s="21">
        <f>66*20/100</f>
        <v>13.2</v>
      </c>
      <c r="S21" s="5">
        <f t="shared" si="14"/>
        <v>26.4</v>
      </c>
      <c r="T21" s="52">
        <f t="shared" si="9"/>
        <v>9.9</v>
      </c>
      <c r="U21">
        <f>66*30/100</f>
        <v>19.8</v>
      </c>
      <c r="W21" s="19"/>
      <c r="X21" s="20">
        <f>66*18/100</f>
        <v>11.88</v>
      </c>
      <c r="Y21" s="49">
        <f>66*30/100</f>
        <v>19.8</v>
      </c>
      <c r="Z21" s="20">
        <f>66*20/100</f>
        <v>13.2</v>
      </c>
      <c r="AA21" s="21">
        <v>6.6</v>
      </c>
      <c r="AB21" s="28">
        <f t="shared" si="10"/>
        <v>31.68</v>
      </c>
      <c r="AC21" s="44">
        <f t="shared" si="11"/>
        <v>9.9</v>
      </c>
      <c r="AD21">
        <v>5</v>
      </c>
      <c r="AE21">
        <v>2</v>
      </c>
      <c r="AF21" s="47">
        <f t="shared" si="12"/>
        <v>7</v>
      </c>
      <c r="AG21" s="55">
        <f t="shared" si="0"/>
        <v>9.7857142857142847</v>
      </c>
      <c r="AH21" s="55">
        <f t="shared" si="1"/>
        <v>19.8</v>
      </c>
    </row>
    <row r="22" spans="1:34" ht="14.25" customHeight="1" thickBot="1">
      <c r="A22" s="1">
        <v>19</v>
      </c>
      <c r="B22" s="82" t="s">
        <v>77</v>
      </c>
      <c r="C22" s="5"/>
      <c r="D22" s="59">
        <f t="shared" si="2"/>
        <v>15</v>
      </c>
      <c r="E22" s="59">
        <f t="shared" si="13"/>
        <v>30</v>
      </c>
      <c r="F22" s="59">
        <f t="shared" si="3"/>
        <v>45</v>
      </c>
      <c r="G22" s="59">
        <f t="shared" si="4"/>
        <v>5.9523809523809526</v>
      </c>
      <c r="H22" s="60">
        <f t="shared" si="5"/>
        <v>19.875</v>
      </c>
      <c r="I22" s="60">
        <f t="shared" si="6"/>
        <v>70.827380952380949</v>
      </c>
      <c r="J22" s="20"/>
      <c r="K22" s="20"/>
      <c r="L22" s="20"/>
      <c r="M22" s="5">
        <v>4</v>
      </c>
      <c r="N22" s="20"/>
      <c r="O22" s="28">
        <f t="shared" si="7"/>
        <v>4</v>
      </c>
      <c r="P22" s="14">
        <f t="shared" si="8"/>
        <v>0.95238095238095233</v>
      </c>
      <c r="Q22" s="19">
        <v>18</v>
      </c>
      <c r="R22" s="21">
        <v>20</v>
      </c>
      <c r="S22" s="5">
        <f t="shared" si="14"/>
        <v>38</v>
      </c>
      <c r="T22" s="52">
        <f t="shared" si="9"/>
        <v>14.25</v>
      </c>
      <c r="U22">
        <v>15</v>
      </c>
      <c r="W22" s="19"/>
      <c r="X22" s="20">
        <v>18</v>
      </c>
      <c r="Y22" s="20">
        <v>30</v>
      </c>
      <c r="Z22" s="20"/>
      <c r="AA22" s="21"/>
      <c r="AB22" s="28">
        <f t="shared" si="10"/>
        <v>18</v>
      </c>
      <c r="AC22" s="44">
        <f t="shared" si="11"/>
        <v>5.625</v>
      </c>
      <c r="AD22">
        <v>5</v>
      </c>
      <c r="AF22" s="47">
        <f t="shared" si="12"/>
        <v>5</v>
      </c>
      <c r="AG22" s="55">
        <f t="shared" si="0"/>
        <v>5.9523809523809526</v>
      </c>
      <c r="AH22" s="55">
        <f t="shared" si="1"/>
        <v>19.875</v>
      </c>
    </row>
    <row r="23" spans="1:34" ht="14.25" customHeight="1" thickBot="1">
      <c r="A23" s="1">
        <v>20</v>
      </c>
      <c r="B23" s="82" t="s">
        <v>5</v>
      </c>
      <c r="C23" s="5"/>
      <c r="D23" s="59">
        <f t="shared" si="2"/>
        <v>0</v>
      </c>
      <c r="E23" s="59">
        <f t="shared" si="13"/>
        <v>0</v>
      </c>
      <c r="F23" s="59">
        <f t="shared" si="3"/>
        <v>0</v>
      </c>
      <c r="G23" s="59">
        <f t="shared" si="4"/>
        <v>0</v>
      </c>
      <c r="H23" s="60">
        <f t="shared" si="5"/>
        <v>0</v>
      </c>
      <c r="I23" s="60">
        <f t="shared" si="6"/>
        <v>0</v>
      </c>
      <c r="J23" s="20"/>
      <c r="K23" s="20"/>
      <c r="L23" s="20"/>
      <c r="M23" s="20"/>
      <c r="N23" s="20"/>
      <c r="O23" s="28">
        <f t="shared" si="7"/>
        <v>0</v>
      </c>
      <c r="P23" s="14">
        <f t="shared" si="8"/>
        <v>0</v>
      </c>
      <c r="Q23" s="19"/>
      <c r="R23" s="21"/>
      <c r="S23" s="5">
        <f t="shared" si="14"/>
        <v>0</v>
      </c>
      <c r="T23" s="52">
        <f t="shared" si="9"/>
        <v>0</v>
      </c>
      <c r="W23" s="19"/>
      <c r="X23" s="20"/>
      <c r="Y23" s="20"/>
      <c r="Z23" s="20"/>
      <c r="AA23" s="21"/>
      <c r="AB23" s="28">
        <f t="shared" si="10"/>
        <v>0</v>
      </c>
      <c r="AC23" s="44">
        <f t="shared" si="11"/>
        <v>0</v>
      </c>
      <c r="AF23" s="47">
        <f t="shared" si="12"/>
        <v>0</v>
      </c>
      <c r="AG23" s="55">
        <f t="shared" si="0"/>
        <v>0</v>
      </c>
      <c r="AH23" s="55">
        <f t="shared" si="1"/>
        <v>0</v>
      </c>
    </row>
    <row r="24" spans="1:34" ht="14.25" customHeight="1" thickBot="1">
      <c r="A24" s="1">
        <v>21</v>
      </c>
      <c r="B24" s="82" t="s">
        <v>78</v>
      </c>
      <c r="C24" s="5"/>
      <c r="D24" s="59">
        <f t="shared" si="2"/>
        <v>16</v>
      </c>
      <c r="E24" s="59">
        <f t="shared" si="13"/>
        <v>20</v>
      </c>
      <c r="F24" s="59">
        <f t="shared" si="3"/>
        <v>36</v>
      </c>
      <c r="G24" s="59">
        <f t="shared" si="4"/>
        <v>9.1428571428571423</v>
      </c>
      <c r="H24" s="60">
        <f t="shared" si="5"/>
        <v>13.6875</v>
      </c>
      <c r="I24" s="60">
        <f t="shared" si="6"/>
        <v>58.830357142857139</v>
      </c>
      <c r="J24" s="20">
        <v>2</v>
      </c>
      <c r="K24" s="20">
        <v>3</v>
      </c>
      <c r="L24" s="5">
        <v>1</v>
      </c>
      <c r="M24" s="5">
        <v>3</v>
      </c>
      <c r="N24" s="20"/>
      <c r="O24" s="28">
        <f t="shared" si="7"/>
        <v>9</v>
      </c>
      <c r="P24" s="14">
        <f t="shared" si="8"/>
        <v>2.1428571428571428</v>
      </c>
      <c r="Q24" s="19">
        <v>14</v>
      </c>
      <c r="R24" s="21"/>
      <c r="S24" s="5">
        <f t="shared" si="14"/>
        <v>14</v>
      </c>
      <c r="T24" s="52">
        <f t="shared" si="9"/>
        <v>5.25</v>
      </c>
      <c r="V24">
        <v>16</v>
      </c>
      <c r="W24" s="19"/>
      <c r="X24" s="20">
        <v>17</v>
      </c>
      <c r="Y24" s="20">
        <v>20</v>
      </c>
      <c r="Z24" s="20">
        <v>10</v>
      </c>
      <c r="AA24" s="21"/>
      <c r="AB24" s="28">
        <f t="shared" si="10"/>
        <v>27</v>
      </c>
      <c r="AC24" s="44">
        <f t="shared" si="11"/>
        <v>8.4375</v>
      </c>
      <c r="AD24">
        <v>5</v>
      </c>
      <c r="AE24">
        <v>2</v>
      </c>
      <c r="AF24" s="47">
        <f t="shared" si="12"/>
        <v>7</v>
      </c>
      <c r="AG24" s="55">
        <f t="shared" si="0"/>
        <v>9.1428571428571423</v>
      </c>
      <c r="AH24" s="55">
        <f t="shared" si="1"/>
        <v>13.6875</v>
      </c>
    </row>
    <row r="25" spans="1:34" ht="14.25" customHeight="1" thickBot="1">
      <c r="A25" s="1">
        <v>22</v>
      </c>
      <c r="B25" s="82" t="s">
        <v>79</v>
      </c>
      <c r="C25" s="5"/>
      <c r="D25" s="59">
        <f t="shared" si="2"/>
        <v>16</v>
      </c>
      <c r="E25" s="59">
        <f t="shared" si="13"/>
        <v>17</v>
      </c>
      <c r="F25" s="59">
        <f t="shared" si="3"/>
        <v>33</v>
      </c>
      <c r="G25" s="59">
        <f t="shared" si="4"/>
        <v>4.3809523809523814</v>
      </c>
      <c r="H25" s="60">
        <f t="shared" si="5"/>
        <v>16.125</v>
      </c>
      <c r="I25" s="60">
        <f t="shared" si="6"/>
        <v>53.50595238095238</v>
      </c>
      <c r="J25" s="20">
        <v>1</v>
      </c>
      <c r="K25" s="20">
        <v>0</v>
      </c>
      <c r="L25" s="5">
        <v>1</v>
      </c>
      <c r="M25" s="5">
        <v>4</v>
      </c>
      <c r="N25" s="5">
        <v>4</v>
      </c>
      <c r="O25" s="28">
        <f t="shared" si="7"/>
        <v>10</v>
      </c>
      <c r="P25" s="14">
        <f t="shared" si="8"/>
        <v>2.3809523809523809</v>
      </c>
      <c r="Q25" s="19">
        <v>18</v>
      </c>
      <c r="R25" s="22">
        <v>10</v>
      </c>
      <c r="S25" s="5">
        <f t="shared" si="14"/>
        <v>28</v>
      </c>
      <c r="T25" s="52">
        <f t="shared" si="9"/>
        <v>10.5</v>
      </c>
      <c r="V25" s="5">
        <v>16</v>
      </c>
      <c r="W25" s="19"/>
      <c r="X25" s="5">
        <v>18</v>
      </c>
      <c r="Y25" s="20">
        <v>17</v>
      </c>
      <c r="Z25" s="20">
        <v>0</v>
      </c>
      <c r="AA25" s="21"/>
      <c r="AB25" s="28">
        <f t="shared" si="10"/>
        <v>18</v>
      </c>
      <c r="AC25" s="44">
        <f t="shared" si="11"/>
        <v>5.625</v>
      </c>
      <c r="AD25" s="5">
        <v>0</v>
      </c>
      <c r="AE25">
        <v>2</v>
      </c>
      <c r="AF25" s="47">
        <f t="shared" si="12"/>
        <v>2</v>
      </c>
      <c r="AG25" s="55">
        <f t="shared" si="0"/>
        <v>4.3809523809523814</v>
      </c>
      <c r="AH25" s="55">
        <f t="shared" si="1"/>
        <v>16.125</v>
      </c>
    </row>
    <row r="26" spans="1:34" ht="14.25" customHeight="1" thickBot="1">
      <c r="A26" s="1">
        <v>23</v>
      </c>
      <c r="B26" s="82" t="s">
        <v>6</v>
      </c>
      <c r="C26" s="5"/>
      <c r="D26" s="59">
        <f t="shared" si="2"/>
        <v>0</v>
      </c>
      <c r="E26" s="59">
        <f t="shared" si="13"/>
        <v>0</v>
      </c>
      <c r="F26" s="59">
        <f t="shared" si="3"/>
        <v>0</v>
      </c>
      <c r="G26" s="59">
        <f t="shared" si="4"/>
        <v>1.4285714285714286</v>
      </c>
      <c r="H26" s="60">
        <f t="shared" si="5"/>
        <v>0</v>
      </c>
      <c r="I26" s="60">
        <f t="shared" si="6"/>
        <v>1.4285714285714286</v>
      </c>
      <c r="J26" s="20"/>
      <c r="K26" s="20">
        <v>3</v>
      </c>
      <c r="L26" s="20">
        <v>1</v>
      </c>
      <c r="M26" s="20">
        <v>2</v>
      </c>
      <c r="N26" s="20"/>
      <c r="O26" s="28">
        <f t="shared" si="7"/>
        <v>6</v>
      </c>
      <c r="P26" s="14">
        <f t="shared" si="8"/>
        <v>1.4285714285714286</v>
      </c>
      <c r="Q26" s="19"/>
      <c r="R26" s="21"/>
      <c r="S26" s="5">
        <f t="shared" si="14"/>
        <v>0</v>
      </c>
      <c r="T26" s="52">
        <f t="shared" si="9"/>
        <v>0</v>
      </c>
      <c r="W26" s="19"/>
      <c r="X26" s="20"/>
      <c r="Y26" s="20"/>
      <c r="Z26" s="20"/>
      <c r="AA26" s="21"/>
      <c r="AB26" s="28">
        <f t="shared" si="10"/>
        <v>0</v>
      </c>
      <c r="AC26" s="44">
        <f t="shared" si="11"/>
        <v>0</v>
      </c>
      <c r="AF26" s="47">
        <f t="shared" si="12"/>
        <v>0</v>
      </c>
      <c r="AG26" s="55">
        <f t="shared" si="0"/>
        <v>1.4285714285714286</v>
      </c>
      <c r="AH26" s="55">
        <f t="shared" si="1"/>
        <v>0</v>
      </c>
    </row>
    <row r="27" spans="1:34" ht="14.25" customHeight="1" thickBot="1">
      <c r="A27" s="1">
        <v>24</v>
      </c>
      <c r="B27" s="82" t="s">
        <v>80</v>
      </c>
      <c r="C27" s="5"/>
      <c r="D27" s="59">
        <f t="shared" si="2"/>
        <v>16</v>
      </c>
      <c r="E27" s="59">
        <f t="shared" si="13"/>
        <v>30</v>
      </c>
      <c r="F27" s="59">
        <f t="shared" si="3"/>
        <v>46</v>
      </c>
      <c r="G27" s="59">
        <f t="shared" si="4"/>
        <v>8.9047619047619051</v>
      </c>
      <c r="H27" s="60">
        <f t="shared" si="5"/>
        <v>18.1875</v>
      </c>
      <c r="I27" s="60">
        <f t="shared" si="6"/>
        <v>73.092261904761898</v>
      </c>
      <c r="J27" s="20">
        <v>0</v>
      </c>
      <c r="K27" s="20">
        <v>3</v>
      </c>
      <c r="L27" s="5">
        <v>1</v>
      </c>
      <c r="M27" s="5">
        <v>4</v>
      </c>
      <c r="N27" s="20"/>
      <c r="O27" s="28">
        <f t="shared" si="7"/>
        <v>8</v>
      </c>
      <c r="P27" s="14">
        <f t="shared" si="8"/>
        <v>1.9047619047619047</v>
      </c>
      <c r="Q27" s="19">
        <v>16</v>
      </c>
      <c r="R27" s="22">
        <v>5</v>
      </c>
      <c r="S27" s="5">
        <f t="shared" si="14"/>
        <v>21</v>
      </c>
      <c r="T27" s="52">
        <f t="shared" si="9"/>
        <v>7.875</v>
      </c>
      <c r="V27">
        <v>16</v>
      </c>
      <c r="W27" s="19"/>
      <c r="X27" s="20">
        <v>18</v>
      </c>
      <c r="Y27" s="20">
        <v>30</v>
      </c>
      <c r="Z27" s="20">
        <v>15</v>
      </c>
      <c r="AA27" s="21"/>
      <c r="AB27" s="28">
        <f t="shared" si="10"/>
        <v>33</v>
      </c>
      <c r="AC27" s="44">
        <f t="shared" si="11"/>
        <v>10.3125</v>
      </c>
      <c r="AD27">
        <v>5</v>
      </c>
      <c r="AE27">
        <v>2</v>
      </c>
      <c r="AF27" s="47">
        <f t="shared" si="12"/>
        <v>7</v>
      </c>
      <c r="AG27" s="55">
        <f t="shared" si="0"/>
        <v>8.9047619047619051</v>
      </c>
      <c r="AH27" s="55">
        <f t="shared" si="1"/>
        <v>18.1875</v>
      </c>
    </row>
    <row r="28" spans="1:34" ht="15.75" customHeight="1" thickBot="1">
      <c r="A28" s="1">
        <v>1</v>
      </c>
      <c r="B28" s="83" t="s">
        <v>7</v>
      </c>
      <c r="C28" s="5"/>
      <c r="D28" s="59">
        <f t="shared" si="2"/>
        <v>0</v>
      </c>
      <c r="E28" s="59">
        <f t="shared" si="13"/>
        <v>0</v>
      </c>
      <c r="F28" s="59">
        <f t="shared" si="3"/>
        <v>0</v>
      </c>
      <c r="G28" s="59">
        <f t="shared" si="4"/>
        <v>0.47619047619047616</v>
      </c>
      <c r="H28" s="60">
        <f t="shared" si="5"/>
        <v>0</v>
      </c>
      <c r="I28" s="60">
        <f t="shared" si="6"/>
        <v>0.47619047619047616</v>
      </c>
      <c r="J28" s="20"/>
      <c r="K28" s="20">
        <v>2</v>
      </c>
      <c r="L28" s="5">
        <v>0</v>
      </c>
      <c r="M28" s="5">
        <v>0</v>
      </c>
      <c r="N28" s="20"/>
      <c r="O28" s="28">
        <f t="shared" si="7"/>
        <v>2</v>
      </c>
      <c r="P28" s="14">
        <f t="shared" si="8"/>
        <v>0.47619047619047616</v>
      </c>
      <c r="Q28" s="29">
        <v>0</v>
      </c>
      <c r="R28" s="21"/>
      <c r="S28" s="5">
        <f t="shared" si="14"/>
        <v>0</v>
      </c>
      <c r="T28" s="52">
        <f t="shared" si="9"/>
        <v>0</v>
      </c>
      <c r="W28" s="19"/>
      <c r="X28" s="20"/>
      <c r="Y28" s="20"/>
      <c r="Z28" s="20"/>
      <c r="AA28" s="21"/>
      <c r="AB28" s="28">
        <f t="shared" si="10"/>
        <v>0</v>
      </c>
      <c r="AC28" s="44">
        <f t="shared" si="11"/>
        <v>0</v>
      </c>
      <c r="AF28" s="47">
        <f t="shared" si="12"/>
        <v>0</v>
      </c>
      <c r="AG28" s="55">
        <f t="shared" si="0"/>
        <v>0.47619047619047616</v>
      </c>
      <c r="AH28" s="55">
        <f t="shared" si="1"/>
        <v>0</v>
      </c>
    </row>
    <row r="29" spans="1:34" ht="15.75" thickBot="1">
      <c r="A29" s="1">
        <v>2</v>
      </c>
      <c r="B29" s="82" t="s">
        <v>8</v>
      </c>
      <c r="C29" s="5"/>
      <c r="D29" s="59">
        <f t="shared" si="2"/>
        <v>0</v>
      </c>
      <c r="E29" s="59">
        <f t="shared" si="13"/>
        <v>0</v>
      </c>
      <c r="F29" s="59">
        <f t="shared" si="3"/>
        <v>0</v>
      </c>
      <c r="G29" s="59">
        <f t="shared" si="4"/>
        <v>0.7142857142857143</v>
      </c>
      <c r="H29" s="60">
        <f t="shared" si="5"/>
        <v>0</v>
      </c>
      <c r="I29" s="60">
        <f t="shared" si="6"/>
        <v>0.7142857142857143</v>
      </c>
      <c r="J29" s="20"/>
      <c r="K29" s="20"/>
      <c r="L29" s="5">
        <v>2</v>
      </c>
      <c r="M29" s="5">
        <v>1</v>
      </c>
      <c r="N29" s="20"/>
      <c r="O29" s="28">
        <f t="shared" si="7"/>
        <v>3</v>
      </c>
      <c r="P29" s="14">
        <f t="shared" si="8"/>
        <v>0.7142857142857143</v>
      </c>
      <c r="Q29" s="19">
        <v>0</v>
      </c>
      <c r="R29" s="21"/>
      <c r="S29" s="5">
        <f t="shared" si="14"/>
        <v>0</v>
      </c>
      <c r="T29" s="52">
        <f t="shared" si="9"/>
        <v>0</v>
      </c>
      <c r="W29" s="19"/>
      <c r="X29" s="20"/>
      <c r="Y29" s="20"/>
      <c r="Z29" s="20"/>
      <c r="AA29" s="21"/>
      <c r="AB29" s="28">
        <f t="shared" si="10"/>
        <v>0</v>
      </c>
      <c r="AC29" s="44">
        <f t="shared" si="11"/>
        <v>0</v>
      </c>
      <c r="AF29" s="47">
        <f t="shared" si="12"/>
        <v>0</v>
      </c>
      <c r="AG29" s="55">
        <f t="shared" si="0"/>
        <v>0.7142857142857143</v>
      </c>
      <c r="AH29" s="55">
        <f t="shared" si="1"/>
        <v>0</v>
      </c>
    </row>
    <row r="30" spans="1:34" ht="15" customHeight="1" thickBot="1">
      <c r="A30" s="1">
        <v>3</v>
      </c>
      <c r="B30" s="83" t="s">
        <v>81</v>
      </c>
      <c r="C30" s="5"/>
      <c r="D30" s="59">
        <f t="shared" si="2"/>
        <v>16</v>
      </c>
      <c r="E30" s="59">
        <f t="shared" si="13"/>
        <v>18</v>
      </c>
      <c r="F30" s="59">
        <f t="shared" si="3"/>
        <v>34</v>
      </c>
      <c r="G30" s="59">
        <f t="shared" si="4"/>
        <v>7.3809523809523814</v>
      </c>
      <c r="H30" s="60">
        <f t="shared" si="5"/>
        <v>14.25</v>
      </c>
      <c r="I30" s="60">
        <f t="shared" si="6"/>
        <v>55.63095238095238</v>
      </c>
      <c r="J30" s="24">
        <v>4</v>
      </c>
      <c r="K30" s="24">
        <v>2</v>
      </c>
      <c r="L30" s="25">
        <v>1</v>
      </c>
      <c r="M30" s="25">
        <v>3</v>
      </c>
      <c r="N30" s="24"/>
      <c r="O30" s="28">
        <f t="shared" si="7"/>
        <v>10</v>
      </c>
      <c r="P30" s="14">
        <f t="shared" si="8"/>
        <v>2.3809523809523809</v>
      </c>
      <c r="Q30" s="23">
        <v>18</v>
      </c>
      <c r="R30" s="30">
        <v>5</v>
      </c>
      <c r="S30" s="5">
        <f t="shared" si="14"/>
        <v>23</v>
      </c>
      <c r="T30" s="52">
        <f t="shared" si="9"/>
        <v>8.625</v>
      </c>
      <c r="V30">
        <v>16</v>
      </c>
      <c r="W30" s="23"/>
      <c r="X30" s="24">
        <v>18</v>
      </c>
      <c r="Y30" s="24">
        <v>18</v>
      </c>
      <c r="Z30" s="24"/>
      <c r="AA30" s="26"/>
      <c r="AB30" s="28">
        <f t="shared" si="10"/>
        <v>18</v>
      </c>
      <c r="AC30" s="44">
        <f t="shared" si="11"/>
        <v>5.625</v>
      </c>
      <c r="AD30">
        <v>5</v>
      </c>
      <c r="AF30" s="48">
        <f t="shared" si="12"/>
        <v>5</v>
      </c>
      <c r="AG30" s="56">
        <f t="shared" si="0"/>
        <v>7.3809523809523814</v>
      </c>
      <c r="AH30" s="56">
        <f t="shared" si="1"/>
        <v>14.25</v>
      </c>
    </row>
  </sheetData>
  <conditionalFormatting sqref="I4:I30">
    <cfRule type="cellIs" dxfId="0" priority="1" operator="greaterThan">
      <formula>51</formula>
    </cfRule>
  </conditionalFormatting>
  <pageMargins left="0.19685039370078741" right="0.47244094488188981" top="0.74803149606299213" bottom="0.74803149606299213" header="0.31496062992125984" footer="0.31496062992125984"/>
  <pageSetup scale="95" orientation="portrait" horizontalDpi="4294967295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41"/>
  <sheetViews>
    <sheetView workbookViewId="0">
      <selection activeCell="O6" sqref="O6"/>
    </sheetView>
  </sheetViews>
  <sheetFormatPr baseColWidth="10" defaultRowHeight="15"/>
  <cols>
    <col min="1" max="1" width="4.7109375" style="2" customWidth="1"/>
    <col min="2" max="2" width="29.140625" style="2" customWidth="1"/>
    <col min="3" max="3" width="5.7109375" style="2" hidden="1" customWidth="1"/>
    <col min="4" max="4" width="7.140625" style="2" hidden="1" customWidth="1"/>
    <col min="5" max="13" width="7.140625" style="2" customWidth="1"/>
    <col min="14" max="24" width="6.42578125" style="2" customWidth="1"/>
    <col min="25" max="30" width="7.85546875" customWidth="1"/>
  </cols>
  <sheetData>
    <row r="1" spans="1:24" s="9" customFormat="1" ht="11.25">
      <c r="A1" s="62"/>
      <c r="B1" s="62"/>
      <c r="C1" s="63">
        <v>40792</v>
      </c>
      <c r="D1" s="15">
        <v>40869</v>
      </c>
      <c r="E1" s="63">
        <v>40792</v>
      </c>
      <c r="F1" s="15">
        <v>40869</v>
      </c>
      <c r="G1" s="15">
        <v>40883</v>
      </c>
      <c r="H1" s="62"/>
      <c r="I1" s="62"/>
      <c r="J1" s="62"/>
      <c r="K1" s="15">
        <v>40883</v>
      </c>
      <c r="L1" s="15"/>
      <c r="M1" s="15"/>
      <c r="N1" s="15">
        <v>40778</v>
      </c>
      <c r="O1" s="15">
        <v>40785</v>
      </c>
      <c r="P1" s="15">
        <v>40799</v>
      </c>
      <c r="Q1" s="15"/>
      <c r="R1" s="15"/>
      <c r="S1" s="15">
        <v>40827</v>
      </c>
      <c r="T1" s="15">
        <v>40834</v>
      </c>
      <c r="U1" s="15">
        <v>40849</v>
      </c>
      <c r="V1" s="15">
        <v>40834</v>
      </c>
      <c r="W1" s="15"/>
      <c r="X1" s="15"/>
    </row>
    <row r="2" spans="1:24" s="9" customFormat="1" ht="11.25">
      <c r="A2" s="62"/>
      <c r="B2" s="62"/>
      <c r="C2" s="63" t="s">
        <v>59</v>
      </c>
      <c r="D2" s="62" t="s">
        <v>60</v>
      </c>
      <c r="E2" s="63" t="s">
        <v>62</v>
      </c>
      <c r="F2" s="62" t="s">
        <v>60</v>
      </c>
      <c r="G2" s="62" t="s">
        <v>61</v>
      </c>
      <c r="H2" s="62"/>
      <c r="I2" s="62"/>
      <c r="J2" s="62"/>
      <c r="K2" s="62" t="s">
        <v>57</v>
      </c>
      <c r="L2" s="62" t="s">
        <v>63</v>
      </c>
      <c r="M2" s="62"/>
      <c r="N2" s="15" t="s">
        <v>58</v>
      </c>
      <c r="O2" s="15" t="s">
        <v>58</v>
      </c>
      <c r="P2" s="15" t="s">
        <v>58</v>
      </c>
      <c r="Q2" s="15"/>
      <c r="R2" s="15"/>
      <c r="S2" s="62" t="s">
        <v>56</v>
      </c>
      <c r="T2" s="62" t="s">
        <v>56</v>
      </c>
      <c r="U2" s="62" t="s">
        <v>56</v>
      </c>
      <c r="V2" s="62" t="s">
        <v>56</v>
      </c>
      <c r="W2" s="15"/>
      <c r="X2" s="15"/>
    </row>
    <row r="3" spans="1:24" ht="15.75" thickBot="1">
      <c r="C3" s="2">
        <v>10</v>
      </c>
      <c r="D3" s="2">
        <v>15</v>
      </c>
      <c r="E3" s="69">
        <v>15</v>
      </c>
      <c r="F3" s="69">
        <v>35</v>
      </c>
      <c r="G3" s="69">
        <v>15</v>
      </c>
      <c r="H3" s="69">
        <f>+E3+F3+G3</f>
        <v>65</v>
      </c>
      <c r="I3" s="69">
        <f>+R3+X3</f>
        <v>25</v>
      </c>
      <c r="J3" s="69">
        <f>+I3+H3</f>
        <v>90</v>
      </c>
      <c r="K3" s="69">
        <v>10</v>
      </c>
      <c r="L3" s="69">
        <f>+K3+J3</f>
        <v>100</v>
      </c>
      <c r="M3" s="49"/>
      <c r="N3" s="2">
        <f>MAX(N5:N40)</f>
        <v>4</v>
      </c>
      <c r="O3" s="2">
        <f>MAX(O5:O40)</f>
        <v>2</v>
      </c>
      <c r="P3" s="2">
        <f t="shared" ref="P3:U3" si="0">MAX(P5:P40)</f>
        <v>1</v>
      </c>
      <c r="Q3" s="2">
        <f>+P3+O3+N3</f>
        <v>7</v>
      </c>
      <c r="R3" s="11">
        <v>10</v>
      </c>
      <c r="S3" s="2">
        <f t="shared" si="0"/>
        <v>1</v>
      </c>
      <c r="T3" s="2">
        <f t="shared" si="0"/>
        <v>1</v>
      </c>
      <c r="U3" s="2">
        <f t="shared" si="0"/>
        <v>5</v>
      </c>
      <c r="V3" s="2">
        <v>15</v>
      </c>
      <c r="W3" s="2">
        <f>+V3+U3+T3+S3</f>
        <v>22</v>
      </c>
      <c r="X3" s="11">
        <v>15</v>
      </c>
    </row>
    <row r="4" spans="1:24" ht="16.5" customHeight="1" thickBot="1">
      <c r="A4" s="3" t="s">
        <v>10</v>
      </c>
      <c r="B4" s="3" t="s">
        <v>11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4"/>
      <c r="S4" s="61"/>
      <c r="T4" s="61"/>
      <c r="U4" s="61"/>
      <c r="V4" s="61"/>
      <c r="W4" s="61"/>
      <c r="X4" s="64"/>
    </row>
    <row r="5" spans="1:24" ht="16.5" customHeight="1" thickBot="1">
      <c r="A5" s="1">
        <v>1</v>
      </c>
      <c r="B5" s="80" t="s">
        <v>12</v>
      </c>
      <c r="C5" s="5">
        <v>8</v>
      </c>
      <c r="D5" s="5"/>
      <c r="E5" s="66">
        <f>+C5*$E$3/$C$3</f>
        <v>12</v>
      </c>
      <c r="F5" s="72">
        <f t="shared" ref="F5:F7" si="1">+D5*$F$3/$D$3</f>
        <v>0</v>
      </c>
      <c r="G5" s="67"/>
      <c r="H5" s="68">
        <f t="shared" ref="H5:H40" si="2">+E5+F5+G5</f>
        <v>12</v>
      </c>
      <c r="I5" s="68">
        <f t="shared" ref="I5:I40" si="3">+R5+X5</f>
        <v>2.8571428571428572</v>
      </c>
      <c r="J5" s="68">
        <f t="shared" ref="J5:J40" si="4">+I5+H5</f>
        <v>14.857142857142858</v>
      </c>
      <c r="K5" s="68"/>
      <c r="L5" s="70">
        <f t="shared" ref="L5:L40" si="5">+K5+J5</f>
        <v>14.857142857142858</v>
      </c>
      <c r="M5" s="71"/>
      <c r="N5" s="73">
        <v>2</v>
      </c>
      <c r="O5" s="74"/>
      <c r="P5" s="74"/>
      <c r="Q5" s="75">
        <f t="shared" ref="Q5:Q40" si="6">+P5+O5+N5</f>
        <v>2</v>
      </c>
      <c r="R5" s="65">
        <f>+Q5*$R$3/$Q$3</f>
        <v>2.8571428571428572</v>
      </c>
      <c r="S5" s="73"/>
      <c r="T5" s="74"/>
      <c r="U5" s="74"/>
      <c r="V5" s="74"/>
      <c r="W5" s="75">
        <f t="shared" ref="W5:W40" si="7">+V5+U5+T5+S5</f>
        <v>0</v>
      </c>
      <c r="X5" s="11">
        <f>+W5*$X$3/$W$3</f>
        <v>0</v>
      </c>
    </row>
    <row r="6" spans="1:24" ht="16.5" customHeight="1" thickBot="1">
      <c r="A6" s="1">
        <v>2</v>
      </c>
      <c r="B6" s="81" t="s">
        <v>13</v>
      </c>
      <c r="C6" s="5"/>
      <c r="D6" s="5"/>
      <c r="E6" s="66">
        <f t="shared" ref="E6:E40" si="8">+C6*$E$3/$C$3</f>
        <v>0</v>
      </c>
      <c r="F6" s="72">
        <f t="shared" si="1"/>
        <v>0</v>
      </c>
      <c r="G6" s="67"/>
      <c r="H6" s="68">
        <f t="shared" si="2"/>
        <v>0</v>
      </c>
      <c r="I6" s="68">
        <f t="shared" si="3"/>
        <v>2.1103896103896105</v>
      </c>
      <c r="J6" s="68">
        <f t="shared" si="4"/>
        <v>2.1103896103896105</v>
      </c>
      <c r="K6" s="68"/>
      <c r="L6" s="70">
        <f t="shared" si="5"/>
        <v>2.1103896103896105</v>
      </c>
      <c r="M6" s="71"/>
      <c r="N6" s="29"/>
      <c r="O6" s="5">
        <v>1</v>
      </c>
      <c r="P6" s="5"/>
      <c r="Q6" s="76">
        <f t="shared" si="6"/>
        <v>1</v>
      </c>
      <c r="R6" s="65">
        <f t="shared" ref="R6:R40" si="9">+Q6*$R$3/$Q$3</f>
        <v>1.4285714285714286</v>
      </c>
      <c r="S6" s="29">
        <v>1</v>
      </c>
      <c r="T6" s="5"/>
      <c r="U6" s="5"/>
      <c r="V6" s="5"/>
      <c r="W6" s="76">
        <f t="shared" si="7"/>
        <v>1</v>
      </c>
      <c r="X6" s="44">
        <f t="shared" ref="X6:X40" si="10">+W6*$X$3/$W$3</f>
        <v>0.68181818181818177</v>
      </c>
    </row>
    <row r="7" spans="1:24" ht="16.5" customHeight="1" thickBot="1">
      <c r="A7" s="1">
        <v>3</v>
      </c>
      <c r="B7" s="81" t="s">
        <v>14</v>
      </c>
      <c r="C7" s="5">
        <v>8</v>
      </c>
      <c r="D7" s="5"/>
      <c r="E7" s="66">
        <f t="shared" si="8"/>
        <v>12</v>
      </c>
      <c r="F7" s="72">
        <f t="shared" si="1"/>
        <v>0</v>
      </c>
      <c r="G7" s="67"/>
      <c r="H7" s="68">
        <f t="shared" si="2"/>
        <v>12</v>
      </c>
      <c r="I7" s="68">
        <f t="shared" si="3"/>
        <v>0</v>
      </c>
      <c r="J7" s="68">
        <f t="shared" si="4"/>
        <v>12</v>
      </c>
      <c r="K7" s="68"/>
      <c r="L7" s="70">
        <f t="shared" si="5"/>
        <v>12</v>
      </c>
      <c r="M7" s="71"/>
      <c r="N7" s="29"/>
      <c r="O7" s="5"/>
      <c r="P7" s="5"/>
      <c r="Q7" s="76">
        <f t="shared" si="6"/>
        <v>0</v>
      </c>
      <c r="R7" s="65">
        <f t="shared" si="9"/>
        <v>0</v>
      </c>
      <c r="S7" s="29"/>
      <c r="T7" s="5"/>
      <c r="U7" s="5"/>
      <c r="V7" s="5"/>
      <c r="W7" s="76">
        <f t="shared" si="7"/>
        <v>0</v>
      </c>
      <c r="X7" s="44">
        <f t="shared" si="10"/>
        <v>0</v>
      </c>
    </row>
    <row r="8" spans="1:24" ht="16.5" customHeight="1" thickBot="1">
      <c r="A8" s="1">
        <v>4</v>
      </c>
      <c r="B8" s="82" t="s">
        <v>15</v>
      </c>
      <c r="C8" s="5">
        <v>4.5</v>
      </c>
      <c r="D8" s="5">
        <v>15</v>
      </c>
      <c r="E8" s="66">
        <f t="shared" si="8"/>
        <v>6.75</v>
      </c>
      <c r="F8" s="72">
        <f>+D8*$F$3/$D$3</f>
        <v>35</v>
      </c>
      <c r="G8" s="67"/>
      <c r="H8" s="68">
        <f t="shared" si="2"/>
        <v>41.75</v>
      </c>
      <c r="I8" s="68">
        <f t="shared" si="3"/>
        <v>20.714285714285715</v>
      </c>
      <c r="J8" s="68">
        <f t="shared" si="4"/>
        <v>62.464285714285715</v>
      </c>
      <c r="K8" s="68"/>
      <c r="L8" s="70">
        <f t="shared" si="5"/>
        <v>62.464285714285715</v>
      </c>
      <c r="M8" s="71"/>
      <c r="N8" s="29">
        <v>2</v>
      </c>
      <c r="O8" s="5">
        <v>1</v>
      </c>
      <c r="P8" s="5">
        <v>1</v>
      </c>
      <c r="Q8" s="76">
        <f t="shared" si="6"/>
        <v>4</v>
      </c>
      <c r="R8" s="65">
        <f t="shared" si="9"/>
        <v>5.7142857142857144</v>
      </c>
      <c r="S8" s="29">
        <v>1</v>
      </c>
      <c r="T8" s="5">
        <v>1</v>
      </c>
      <c r="U8" s="5">
        <v>5</v>
      </c>
      <c r="V8" s="5">
        <v>15</v>
      </c>
      <c r="W8" s="76">
        <f t="shared" si="7"/>
        <v>22</v>
      </c>
      <c r="X8" s="44">
        <f t="shared" si="10"/>
        <v>15</v>
      </c>
    </row>
    <row r="9" spans="1:24" ht="16.5" customHeight="1" thickBot="1">
      <c r="A9" s="1">
        <v>5</v>
      </c>
      <c r="B9" s="82" t="s">
        <v>16</v>
      </c>
      <c r="C9" s="5"/>
      <c r="D9" s="5"/>
      <c r="E9" s="66">
        <f t="shared" si="8"/>
        <v>0</v>
      </c>
      <c r="F9" s="72">
        <f t="shared" ref="F9:F40" si="11">+D9*$F$3/$D$3</f>
        <v>0</v>
      </c>
      <c r="G9" s="67"/>
      <c r="H9" s="68">
        <f t="shared" si="2"/>
        <v>0</v>
      </c>
      <c r="I9" s="68">
        <f t="shared" si="3"/>
        <v>0</v>
      </c>
      <c r="J9" s="68">
        <f t="shared" si="4"/>
        <v>0</v>
      </c>
      <c r="K9" s="68"/>
      <c r="L9" s="70">
        <f t="shared" si="5"/>
        <v>0</v>
      </c>
      <c r="M9" s="71"/>
      <c r="N9" s="29"/>
      <c r="O9" s="5"/>
      <c r="P9" s="5"/>
      <c r="Q9" s="76">
        <f t="shared" si="6"/>
        <v>0</v>
      </c>
      <c r="R9" s="65">
        <f t="shared" si="9"/>
        <v>0</v>
      </c>
      <c r="S9" s="29"/>
      <c r="T9" s="5"/>
      <c r="U9" s="5"/>
      <c r="V9" s="5"/>
      <c r="W9" s="76">
        <f t="shared" si="7"/>
        <v>0</v>
      </c>
      <c r="X9" s="44">
        <f t="shared" si="10"/>
        <v>0</v>
      </c>
    </row>
    <row r="10" spans="1:24" ht="16.5" customHeight="1" thickBot="1">
      <c r="A10" s="1">
        <v>6</v>
      </c>
      <c r="B10" s="82" t="s">
        <v>17</v>
      </c>
      <c r="C10" s="5">
        <v>8</v>
      </c>
      <c r="D10" s="5">
        <v>15</v>
      </c>
      <c r="E10" s="66">
        <f t="shared" si="8"/>
        <v>12</v>
      </c>
      <c r="F10" s="72">
        <f t="shared" si="11"/>
        <v>35</v>
      </c>
      <c r="G10" s="67"/>
      <c r="H10" s="68">
        <f t="shared" si="2"/>
        <v>47</v>
      </c>
      <c r="I10" s="68">
        <f t="shared" si="3"/>
        <v>19.415584415584416</v>
      </c>
      <c r="J10" s="68">
        <f t="shared" si="4"/>
        <v>66.415584415584419</v>
      </c>
      <c r="K10" s="68"/>
      <c r="L10" s="70">
        <f t="shared" si="5"/>
        <v>66.415584415584419</v>
      </c>
      <c r="M10" s="71"/>
      <c r="N10" s="29">
        <v>3</v>
      </c>
      <c r="O10" s="5">
        <v>1</v>
      </c>
      <c r="P10" s="5">
        <v>1</v>
      </c>
      <c r="Q10" s="76">
        <f t="shared" si="6"/>
        <v>5</v>
      </c>
      <c r="R10" s="65">
        <f t="shared" si="9"/>
        <v>7.1428571428571432</v>
      </c>
      <c r="S10" s="29">
        <v>1</v>
      </c>
      <c r="T10" s="5">
        <v>1</v>
      </c>
      <c r="U10" s="5">
        <v>5</v>
      </c>
      <c r="V10" s="5">
        <v>11</v>
      </c>
      <c r="W10" s="76">
        <f t="shared" si="7"/>
        <v>18</v>
      </c>
      <c r="X10" s="44">
        <f t="shared" si="10"/>
        <v>12.272727272727273</v>
      </c>
    </row>
    <row r="11" spans="1:24" ht="16.5" customHeight="1" thickBot="1">
      <c r="A11" s="1">
        <v>7</v>
      </c>
      <c r="B11" s="82" t="s">
        <v>18</v>
      </c>
      <c r="C11" s="5"/>
      <c r="D11" s="5">
        <v>15</v>
      </c>
      <c r="E11" s="66">
        <f t="shared" si="8"/>
        <v>0</v>
      </c>
      <c r="F11" s="72">
        <f t="shared" si="11"/>
        <v>35</v>
      </c>
      <c r="G11" s="67"/>
      <c r="H11" s="68">
        <f t="shared" si="2"/>
        <v>35</v>
      </c>
      <c r="I11" s="68">
        <f t="shared" si="3"/>
        <v>1.4285714285714286</v>
      </c>
      <c r="J11" s="68">
        <f t="shared" si="4"/>
        <v>36.428571428571431</v>
      </c>
      <c r="K11" s="68"/>
      <c r="L11" s="70">
        <f t="shared" si="5"/>
        <v>36.428571428571431</v>
      </c>
      <c r="M11" s="71"/>
      <c r="N11" s="29">
        <v>1</v>
      </c>
      <c r="O11" s="5"/>
      <c r="P11" s="5"/>
      <c r="Q11" s="76">
        <f t="shared" si="6"/>
        <v>1</v>
      </c>
      <c r="R11" s="65">
        <f t="shared" si="9"/>
        <v>1.4285714285714286</v>
      </c>
      <c r="S11" s="29"/>
      <c r="T11" s="5"/>
      <c r="U11" s="5"/>
      <c r="V11" s="5"/>
      <c r="W11" s="76">
        <f t="shared" si="7"/>
        <v>0</v>
      </c>
      <c r="X11" s="44">
        <f t="shared" si="10"/>
        <v>0</v>
      </c>
    </row>
    <row r="12" spans="1:24" ht="16.5" customHeight="1" thickBot="1">
      <c r="A12" s="1">
        <v>8</v>
      </c>
      <c r="B12" s="82" t="s">
        <v>19</v>
      </c>
      <c r="C12" s="5">
        <v>10</v>
      </c>
      <c r="D12" s="5"/>
      <c r="E12" s="66">
        <f t="shared" si="8"/>
        <v>15</v>
      </c>
      <c r="F12" s="72">
        <f t="shared" si="11"/>
        <v>0</v>
      </c>
      <c r="G12" s="67"/>
      <c r="H12" s="68">
        <f t="shared" si="2"/>
        <v>15</v>
      </c>
      <c r="I12" s="68">
        <f t="shared" si="3"/>
        <v>6.3961038961038961</v>
      </c>
      <c r="J12" s="68">
        <f t="shared" si="4"/>
        <v>21.396103896103895</v>
      </c>
      <c r="K12" s="68"/>
      <c r="L12" s="70">
        <f t="shared" si="5"/>
        <v>21.396103896103895</v>
      </c>
      <c r="M12" s="71"/>
      <c r="N12" s="29">
        <v>3</v>
      </c>
      <c r="O12" s="5"/>
      <c r="P12" s="5">
        <v>1</v>
      </c>
      <c r="Q12" s="76">
        <f t="shared" si="6"/>
        <v>4</v>
      </c>
      <c r="R12" s="65">
        <f t="shared" si="9"/>
        <v>5.7142857142857144</v>
      </c>
      <c r="S12" s="29">
        <v>1</v>
      </c>
      <c r="T12" s="5"/>
      <c r="U12" s="5"/>
      <c r="V12" s="5"/>
      <c r="W12" s="76">
        <f t="shared" si="7"/>
        <v>1</v>
      </c>
      <c r="X12" s="44">
        <f t="shared" si="10"/>
        <v>0.68181818181818177</v>
      </c>
    </row>
    <row r="13" spans="1:24" ht="16.5" customHeight="1" thickBot="1">
      <c r="A13" s="1">
        <v>9</v>
      </c>
      <c r="B13" s="82" t="s">
        <v>20</v>
      </c>
      <c r="C13" s="5">
        <v>9.5</v>
      </c>
      <c r="D13" s="5">
        <v>15</v>
      </c>
      <c r="E13" s="66">
        <f t="shared" si="8"/>
        <v>14.25</v>
      </c>
      <c r="F13" s="72">
        <f t="shared" si="11"/>
        <v>35</v>
      </c>
      <c r="G13" s="67"/>
      <c r="H13" s="68">
        <f t="shared" si="2"/>
        <v>49.25</v>
      </c>
      <c r="I13" s="68">
        <f t="shared" si="3"/>
        <v>4.220779220779221</v>
      </c>
      <c r="J13" s="68">
        <f t="shared" si="4"/>
        <v>53.470779220779221</v>
      </c>
      <c r="K13" s="68"/>
      <c r="L13" s="70">
        <f t="shared" si="5"/>
        <v>53.470779220779221</v>
      </c>
      <c r="M13" s="71"/>
      <c r="N13" s="29">
        <v>1</v>
      </c>
      <c r="O13" s="5">
        <v>1</v>
      </c>
      <c r="P13" s="5"/>
      <c r="Q13" s="76">
        <f t="shared" si="6"/>
        <v>2</v>
      </c>
      <c r="R13" s="65">
        <f t="shared" si="9"/>
        <v>2.8571428571428572</v>
      </c>
      <c r="S13" s="29">
        <v>1</v>
      </c>
      <c r="T13" s="5">
        <v>1</v>
      </c>
      <c r="U13" s="5"/>
      <c r="V13" s="5">
        <v>0</v>
      </c>
      <c r="W13" s="76">
        <f t="shared" si="7"/>
        <v>2</v>
      </c>
      <c r="X13" s="44">
        <f t="shared" si="10"/>
        <v>1.3636363636363635</v>
      </c>
    </row>
    <row r="14" spans="1:24" ht="16.5" customHeight="1" thickBot="1">
      <c r="A14" s="1">
        <v>10</v>
      </c>
      <c r="B14" s="82" t="s">
        <v>21</v>
      </c>
      <c r="C14" s="5"/>
      <c r="D14" s="5"/>
      <c r="E14" s="66">
        <f t="shared" si="8"/>
        <v>0</v>
      </c>
      <c r="F14" s="72">
        <f t="shared" si="11"/>
        <v>0</v>
      </c>
      <c r="G14" s="67"/>
      <c r="H14" s="68">
        <f t="shared" si="2"/>
        <v>0</v>
      </c>
      <c r="I14" s="68">
        <f t="shared" si="3"/>
        <v>0</v>
      </c>
      <c r="J14" s="68">
        <f t="shared" si="4"/>
        <v>0</v>
      </c>
      <c r="K14" s="68"/>
      <c r="L14" s="70">
        <f t="shared" si="5"/>
        <v>0</v>
      </c>
      <c r="M14" s="71"/>
      <c r="N14" s="29"/>
      <c r="O14" s="5"/>
      <c r="P14" s="5"/>
      <c r="Q14" s="76">
        <f t="shared" si="6"/>
        <v>0</v>
      </c>
      <c r="R14" s="65">
        <f t="shared" si="9"/>
        <v>0</v>
      </c>
      <c r="S14" s="29"/>
      <c r="T14" s="5"/>
      <c r="U14" s="5"/>
      <c r="V14" s="5"/>
      <c r="W14" s="76">
        <f t="shared" si="7"/>
        <v>0</v>
      </c>
      <c r="X14" s="44">
        <f t="shared" si="10"/>
        <v>0</v>
      </c>
    </row>
    <row r="15" spans="1:24" ht="16.5" customHeight="1" thickBot="1">
      <c r="A15" s="1">
        <v>11</v>
      </c>
      <c r="B15" s="82" t="s">
        <v>22</v>
      </c>
      <c r="C15" s="5"/>
      <c r="D15" s="5"/>
      <c r="E15" s="66">
        <f t="shared" si="8"/>
        <v>0</v>
      </c>
      <c r="F15" s="72">
        <f t="shared" si="11"/>
        <v>0</v>
      </c>
      <c r="G15" s="67"/>
      <c r="H15" s="68">
        <f t="shared" si="2"/>
        <v>0</v>
      </c>
      <c r="I15" s="68">
        <f t="shared" si="3"/>
        <v>0</v>
      </c>
      <c r="J15" s="68">
        <f t="shared" si="4"/>
        <v>0</v>
      </c>
      <c r="K15" s="68"/>
      <c r="L15" s="70">
        <f t="shared" si="5"/>
        <v>0</v>
      </c>
      <c r="M15" s="71"/>
      <c r="N15" s="29"/>
      <c r="O15" s="5"/>
      <c r="P15" s="5"/>
      <c r="Q15" s="76">
        <f t="shared" si="6"/>
        <v>0</v>
      </c>
      <c r="R15" s="65">
        <f t="shared" si="9"/>
        <v>0</v>
      </c>
      <c r="S15" s="29"/>
      <c r="T15" s="5"/>
      <c r="U15" s="5"/>
      <c r="V15" s="5"/>
      <c r="W15" s="76">
        <f t="shared" si="7"/>
        <v>0</v>
      </c>
      <c r="X15" s="44">
        <f t="shared" si="10"/>
        <v>0</v>
      </c>
    </row>
    <row r="16" spans="1:24" ht="16.5" customHeight="1" thickBot="1">
      <c r="A16" s="1">
        <v>12</v>
      </c>
      <c r="B16" s="82" t="s">
        <v>23</v>
      </c>
      <c r="C16" s="5">
        <v>4</v>
      </c>
      <c r="D16" s="5">
        <v>15</v>
      </c>
      <c r="E16" s="66">
        <f t="shared" si="8"/>
        <v>6</v>
      </c>
      <c r="F16" s="72">
        <f t="shared" si="11"/>
        <v>35</v>
      </c>
      <c r="G16" s="67"/>
      <c r="H16" s="68">
        <f t="shared" si="2"/>
        <v>41</v>
      </c>
      <c r="I16" s="68">
        <f t="shared" si="3"/>
        <v>6.2662337662337659</v>
      </c>
      <c r="J16" s="68">
        <f t="shared" si="4"/>
        <v>47.266233766233768</v>
      </c>
      <c r="K16" s="68"/>
      <c r="L16" s="70">
        <f t="shared" si="5"/>
        <v>47.266233766233768</v>
      </c>
      <c r="M16" s="71"/>
      <c r="N16" s="29">
        <v>1</v>
      </c>
      <c r="O16" s="5">
        <v>1</v>
      </c>
      <c r="P16" s="5"/>
      <c r="Q16" s="76">
        <f t="shared" si="6"/>
        <v>2</v>
      </c>
      <c r="R16" s="65">
        <f t="shared" si="9"/>
        <v>2.8571428571428572</v>
      </c>
      <c r="S16" s="29"/>
      <c r="T16" s="5"/>
      <c r="U16" s="5">
        <v>5</v>
      </c>
      <c r="V16" s="5"/>
      <c r="W16" s="76">
        <f t="shared" si="7"/>
        <v>5</v>
      </c>
      <c r="X16" s="44">
        <f t="shared" si="10"/>
        <v>3.4090909090909092</v>
      </c>
    </row>
    <row r="17" spans="1:24" ht="16.5" customHeight="1" thickBot="1">
      <c r="A17" s="1">
        <v>13</v>
      </c>
      <c r="B17" s="82" t="s">
        <v>24</v>
      </c>
      <c r="C17" s="5"/>
      <c r="D17" s="5"/>
      <c r="E17" s="66">
        <f t="shared" si="8"/>
        <v>0</v>
      </c>
      <c r="F17" s="72">
        <f t="shared" si="11"/>
        <v>0</v>
      </c>
      <c r="G17" s="67"/>
      <c r="H17" s="68">
        <f t="shared" si="2"/>
        <v>0</v>
      </c>
      <c r="I17" s="68">
        <f t="shared" si="3"/>
        <v>5.7142857142857144</v>
      </c>
      <c r="J17" s="68">
        <f t="shared" si="4"/>
        <v>5.7142857142857144</v>
      </c>
      <c r="K17" s="68"/>
      <c r="L17" s="70">
        <f t="shared" si="5"/>
        <v>5.7142857142857144</v>
      </c>
      <c r="M17" s="71"/>
      <c r="N17" s="29">
        <v>2</v>
      </c>
      <c r="O17" s="5">
        <v>1</v>
      </c>
      <c r="P17" s="5">
        <v>1</v>
      </c>
      <c r="Q17" s="76">
        <f t="shared" si="6"/>
        <v>4</v>
      </c>
      <c r="R17" s="65">
        <f t="shared" si="9"/>
        <v>5.7142857142857144</v>
      </c>
      <c r="S17" s="29"/>
      <c r="T17" s="5"/>
      <c r="U17" s="5"/>
      <c r="V17" s="5"/>
      <c r="W17" s="76">
        <f t="shared" si="7"/>
        <v>0</v>
      </c>
      <c r="X17" s="44">
        <f t="shared" si="10"/>
        <v>0</v>
      </c>
    </row>
    <row r="18" spans="1:24" ht="16.5" customHeight="1" thickBot="1">
      <c r="A18" s="1">
        <v>14</v>
      </c>
      <c r="B18" s="82" t="s">
        <v>25</v>
      </c>
      <c r="C18" s="5">
        <v>3.5</v>
      </c>
      <c r="D18" s="5">
        <v>15</v>
      </c>
      <c r="E18" s="66">
        <f t="shared" si="8"/>
        <v>5.25</v>
      </c>
      <c r="F18" s="72">
        <f t="shared" si="11"/>
        <v>35</v>
      </c>
      <c r="G18" s="67"/>
      <c r="H18" s="68">
        <f t="shared" si="2"/>
        <v>40.25</v>
      </c>
      <c r="I18" s="68">
        <f t="shared" si="3"/>
        <v>9.0584415584415581</v>
      </c>
      <c r="J18" s="68">
        <f t="shared" si="4"/>
        <v>49.308441558441558</v>
      </c>
      <c r="K18" s="68"/>
      <c r="L18" s="70">
        <f t="shared" si="5"/>
        <v>49.308441558441558</v>
      </c>
      <c r="M18" s="71"/>
      <c r="N18" s="29">
        <v>1</v>
      </c>
      <c r="O18" s="5">
        <v>1</v>
      </c>
      <c r="P18" s="5">
        <v>1</v>
      </c>
      <c r="Q18" s="76">
        <f t="shared" si="6"/>
        <v>3</v>
      </c>
      <c r="R18" s="65">
        <f t="shared" si="9"/>
        <v>4.2857142857142856</v>
      </c>
      <c r="S18" s="29">
        <v>1</v>
      </c>
      <c r="T18" s="5">
        <v>1</v>
      </c>
      <c r="U18" s="5">
        <v>5</v>
      </c>
      <c r="V18" s="5">
        <v>0</v>
      </c>
      <c r="W18" s="76">
        <f t="shared" si="7"/>
        <v>7</v>
      </c>
      <c r="X18" s="44">
        <f t="shared" si="10"/>
        <v>4.7727272727272725</v>
      </c>
    </row>
    <row r="19" spans="1:24" ht="16.5" customHeight="1" thickBot="1">
      <c r="A19" s="1">
        <v>15</v>
      </c>
      <c r="B19" s="82" t="s">
        <v>26</v>
      </c>
      <c r="C19" s="5">
        <v>9.5</v>
      </c>
      <c r="D19" s="5">
        <v>15</v>
      </c>
      <c r="E19" s="66">
        <f t="shared" si="8"/>
        <v>14.25</v>
      </c>
      <c r="F19" s="72">
        <f t="shared" si="11"/>
        <v>35</v>
      </c>
      <c r="G19" s="67"/>
      <c r="H19" s="68">
        <f t="shared" si="2"/>
        <v>49.25</v>
      </c>
      <c r="I19" s="68">
        <f t="shared" si="3"/>
        <v>21.590909090909093</v>
      </c>
      <c r="J19" s="68">
        <f t="shared" si="4"/>
        <v>70.840909090909093</v>
      </c>
      <c r="K19" s="68"/>
      <c r="L19" s="70">
        <f t="shared" si="5"/>
        <v>70.840909090909093</v>
      </c>
      <c r="M19" s="71"/>
      <c r="N19" s="29">
        <v>4</v>
      </c>
      <c r="O19" s="5">
        <v>2</v>
      </c>
      <c r="P19" s="5">
        <v>1</v>
      </c>
      <c r="Q19" s="76">
        <f t="shared" si="6"/>
        <v>7</v>
      </c>
      <c r="R19" s="65">
        <f t="shared" si="9"/>
        <v>10</v>
      </c>
      <c r="S19" s="29">
        <v>1</v>
      </c>
      <c r="T19" s="5">
        <v>1</v>
      </c>
      <c r="U19" s="5"/>
      <c r="V19" s="5">
        <v>15</v>
      </c>
      <c r="W19" s="76">
        <f t="shared" si="7"/>
        <v>17</v>
      </c>
      <c r="X19" s="44">
        <f t="shared" si="10"/>
        <v>11.590909090909092</v>
      </c>
    </row>
    <row r="20" spans="1:24" ht="16.5" customHeight="1" thickBot="1">
      <c r="A20" s="1">
        <v>16</v>
      </c>
      <c r="B20" s="82" t="s">
        <v>27</v>
      </c>
      <c r="C20" s="5">
        <v>9</v>
      </c>
      <c r="D20" s="5">
        <v>15</v>
      </c>
      <c r="E20" s="66">
        <f t="shared" si="8"/>
        <v>13.5</v>
      </c>
      <c r="F20" s="72">
        <f t="shared" si="11"/>
        <v>35</v>
      </c>
      <c r="G20" s="67"/>
      <c r="H20" s="68">
        <f t="shared" si="2"/>
        <v>48.5</v>
      </c>
      <c r="I20" s="68">
        <f t="shared" si="3"/>
        <v>8.5064935064935074</v>
      </c>
      <c r="J20" s="68">
        <f t="shared" si="4"/>
        <v>57.006493506493506</v>
      </c>
      <c r="K20" s="68"/>
      <c r="L20" s="70">
        <f t="shared" si="5"/>
        <v>57.006493506493506</v>
      </c>
      <c r="M20" s="71"/>
      <c r="N20" s="29">
        <v>2</v>
      </c>
      <c r="O20" s="5">
        <v>2</v>
      </c>
      <c r="P20" s="5">
        <v>1</v>
      </c>
      <c r="Q20" s="76">
        <f t="shared" si="6"/>
        <v>5</v>
      </c>
      <c r="R20" s="65">
        <f t="shared" si="9"/>
        <v>7.1428571428571432</v>
      </c>
      <c r="S20" s="29">
        <v>1</v>
      </c>
      <c r="T20" s="5">
        <v>1</v>
      </c>
      <c r="U20" s="5"/>
      <c r="V20" s="5">
        <v>0</v>
      </c>
      <c r="W20" s="76">
        <f t="shared" si="7"/>
        <v>2</v>
      </c>
      <c r="X20" s="44">
        <f t="shared" si="10"/>
        <v>1.3636363636363635</v>
      </c>
    </row>
    <row r="21" spans="1:24" ht="16.5" customHeight="1" thickBot="1">
      <c r="A21" s="1">
        <v>17</v>
      </c>
      <c r="B21" s="82" t="s">
        <v>28</v>
      </c>
      <c r="C21" s="5">
        <v>8.5</v>
      </c>
      <c r="D21" s="5">
        <v>15</v>
      </c>
      <c r="E21" s="66">
        <f t="shared" si="8"/>
        <v>12.75</v>
      </c>
      <c r="F21" s="72">
        <f t="shared" si="11"/>
        <v>35</v>
      </c>
      <c r="G21" s="67"/>
      <c r="H21" s="68">
        <f t="shared" si="2"/>
        <v>47.75</v>
      </c>
      <c r="I21" s="68">
        <f t="shared" si="3"/>
        <v>7.0779220779220777</v>
      </c>
      <c r="J21" s="68">
        <f t="shared" si="4"/>
        <v>54.827922077922075</v>
      </c>
      <c r="K21" s="68"/>
      <c r="L21" s="70">
        <f t="shared" si="5"/>
        <v>54.827922077922075</v>
      </c>
      <c r="M21" s="71"/>
      <c r="N21" s="29">
        <v>2</v>
      </c>
      <c r="O21" s="5">
        <v>1</v>
      </c>
      <c r="P21" s="5">
        <v>1</v>
      </c>
      <c r="Q21" s="76">
        <f t="shared" si="6"/>
        <v>4</v>
      </c>
      <c r="R21" s="65">
        <f t="shared" si="9"/>
        <v>5.7142857142857144</v>
      </c>
      <c r="S21" s="29">
        <v>1</v>
      </c>
      <c r="T21" s="5">
        <v>1</v>
      </c>
      <c r="U21" s="5"/>
      <c r="V21" s="5">
        <v>0</v>
      </c>
      <c r="W21" s="76">
        <f t="shared" si="7"/>
        <v>2</v>
      </c>
      <c r="X21" s="44">
        <f t="shared" si="10"/>
        <v>1.3636363636363635</v>
      </c>
    </row>
    <row r="22" spans="1:24" ht="16.5" customHeight="1" thickBot="1">
      <c r="A22" s="1">
        <v>18</v>
      </c>
      <c r="B22" s="82" t="s">
        <v>29</v>
      </c>
      <c r="C22" s="5"/>
      <c r="D22" s="5">
        <v>13</v>
      </c>
      <c r="E22" s="66">
        <f t="shared" si="8"/>
        <v>0</v>
      </c>
      <c r="F22" s="72">
        <f t="shared" si="11"/>
        <v>30.333333333333332</v>
      </c>
      <c r="G22" s="67"/>
      <c r="H22" s="68">
        <f t="shared" si="2"/>
        <v>30.333333333333332</v>
      </c>
      <c r="I22" s="68">
        <f t="shared" si="3"/>
        <v>2.0454545454545454</v>
      </c>
      <c r="J22" s="68">
        <f t="shared" si="4"/>
        <v>32.378787878787875</v>
      </c>
      <c r="K22" s="68"/>
      <c r="L22" s="70">
        <f t="shared" si="5"/>
        <v>32.378787878787875</v>
      </c>
      <c r="M22" s="71"/>
      <c r="N22" s="29"/>
      <c r="O22" s="5"/>
      <c r="P22" s="5"/>
      <c r="Q22" s="76">
        <f t="shared" si="6"/>
        <v>0</v>
      </c>
      <c r="R22" s="65">
        <f t="shared" si="9"/>
        <v>0</v>
      </c>
      <c r="S22" s="29"/>
      <c r="T22" s="5"/>
      <c r="U22" s="5">
        <v>3</v>
      </c>
      <c r="V22" s="5"/>
      <c r="W22" s="76">
        <f t="shared" si="7"/>
        <v>3</v>
      </c>
      <c r="X22" s="44">
        <f t="shared" si="10"/>
        <v>2.0454545454545454</v>
      </c>
    </row>
    <row r="23" spans="1:24" ht="16.5" customHeight="1" thickBot="1">
      <c r="A23" s="1">
        <v>19</v>
      </c>
      <c r="B23" s="82" t="s">
        <v>30</v>
      </c>
      <c r="C23" s="5"/>
      <c r="D23" s="5"/>
      <c r="E23" s="66">
        <f t="shared" si="8"/>
        <v>0</v>
      </c>
      <c r="F23" s="72">
        <f t="shared" si="11"/>
        <v>0</v>
      </c>
      <c r="G23" s="67"/>
      <c r="H23" s="68">
        <f t="shared" si="2"/>
        <v>0</v>
      </c>
      <c r="I23" s="68">
        <f t="shared" si="3"/>
        <v>0</v>
      </c>
      <c r="J23" s="68">
        <f t="shared" si="4"/>
        <v>0</v>
      </c>
      <c r="K23" s="68"/>
      <c r="L23" s="70">
        <f t="shared" si="5"/>
        <v>0</v>
      </c>
      <c r="M23" s="71"/>
      <c r="N23" s="29"/>
      <c r="O23" s="5"/>
      <c r="P23" s="5"/>
      <c r="Q23" s="76">
        <f t="shared" si="6"/>
        <v>0</v>
      </c>
      <c r="R23" s="65">
        <f t="shared" si="9"/>
        <v>0</v>
      </c>
      <c r="S23" s="29"/>
      <c r="T23" s="5"/>
      <c r="U23" s="5"/>
      <c r="V23" s="5"/>
      <c r="W23" s="76">
        <f t="shared" si="7"/>
        <v>0</v>
      </c>
      <c r="X23" s="44">
        <f t="shared" si="10"/>
        <v>0</v>
      </c>
    </row>
    <row r="24" spans="1:24" ht="16.5" customHeight="1" thickBot="1">
      <c r="A24" s="1">
        <v>20</v>
      </c>
      <c r="B24" s="82" t="s">
        <v>31</v>
      </c>
      <c r="C24" s="5">
        <v>4.5</v>
      </c>
      <c r="D24" s="5">
        <v>15</v>
      </c>
      <c r="E24" s="66">
        <f t="shared" si="8"/>
        <v>6.75</v>
      </c>
      <c r="F24" s="72">
        <f t="shared" si="11"/>
        <v>35</v>
      </c>
      <c r="G24" s="67"/>
      <c r="H24" s="68">
        <f t="shared" si="2"/>
        <v>41.75</v>
      </c>
      <c r="I24" s="68">
        <f t="shared" si="3"/>
        <v>20.032467532467532</v>
      </c>
      <c r="J24" s="68">
        <f t="shared" si="4"/>
        <v>61.782467532467535</v>
      </c>
      <c r="K24" s="68"/>
      <c r="L24" s="70">
        <f t="shared" si="5"/>
        <v>61.782467532467535</v>
      </c>
      <c r="M24" s="71"/>
      <c r="N24" s="29">
        <v>2</v>
      </c>
      <c r="O24" s="5">
        <v>1</v>
      </c>
      <c r="P24" s="5">
        <v>1</v>
      </c>
      <c r="Q24" s="76">
        <f t="shared" si="6"/>
        <v>4</v>
      </c>
      <c r="R24" s="65">
        <f t="shared" si="9"/>
        <v>5.7142857142857144</v>
      </c>
      <c r="S24" s="29">
        <v>1</v>
      </c>
      <c r="T24" s="5"/>
      <c r="U24" s="5">
        <v>5</v>
      </c>
      <c r="V24" s="5">
        <v>15</v>
      </c>
      <c r="W24" s="76">
        <f t="shared" si="7"/>
        <v>21</v>
      </c>
      <c r="X24" s="44">
        <f t="shared" si="10"/>
        <v>14.318181818181818</v>
      </c>
    </row>
    <row r="25" spans="1:24" ht="16.5" customHeight="1" thickBot="1">
      <c r="A25" s="1">
        <v>21</v>
      </c>
      <c r="B25" s="82" t="s">
        <v>32</v>
      </c>
      <c r="C25" s="5">
        <v>5</v>
      </c>
      <c r="D25" s="5"/>
      <c r="E25" s="66">
        <f t="shared" si="8"/>
        <v>7.5</v>
      </c>
      <c r="F25" s="72">
        <f t="shared" si="11"/>
        <v>0</v>
      </c>
      <c r="G25" s="67"/>
      <c r="H25" s="68">
        <f t="shared" si="2"/>
        <v>7.5</v>
      </c>
      <c r="I25" s="68">
        <f t="shared" si="3"/>
        <v>4.9675324675324672</v>
      </c>
      <c r="J25" s="68">
        <f t="shared" si="4"/>
        <v>12.467532467532468</v>
      </c>
      <c r="K25" s="68"/>
      <c r="L25" s="70">
        <f t="shared" si="5"/>
        <v>12.467532467532468</v>
      </c>
      <c r="M25" s="71"/>
      <c r="N25" s="29">
        <v>2</v>
      </c>
      <c r="O25" s="5"/>
      <c r="P25" s="5">
        <v>1</v>
      </c>
      <c r="Q25" s="76">
        <f t="shared" si="6"/>
        <v>3</v>
      </c>
      <c r="R25" s="65">
        <f t="shared" si="9"/>
        <v>4.2857142857142856</v>
      </c>
      <c r="S25" s="29"/>
      <c r="T25" s="5"/>
      <c r="U25" s="5">
        <v>1</v>
      </c>
      <c r="V25" s="5"/>
      <c r="W25" s="76">
        <f t="shared" si="7"/>
        <v>1</v>
      </c>
      <c r="X25" s="44">
        <f t="shared" si="10"/>
        <v>0.68181818181818177</v>
      </c>
    </row>
    <row r="26" spans="1:24" ht="16.5" customHeight="1" thickBot="1">
      <c r="A26" s="1">
        <v>22</v>
      </c>
      <c r="B26" s="82" t="s">
        <v>33</v>
      </c>
      <c r="C26" s="5">
        <v>7</v>
      </c>
      <c r="D26" s="5"/>
      <c r="E26" s="66">
        <f t="shared" si="8"/>
        <v>10.5</v>
      </c>
      <c r="F26" s="72">
        <f t="shared" si="11"/>
        <v>0</v>
      </c>
      <c r="G26" s="67"/>
      <c r="H26" s="68">
        <f t="shared" si="2"/>
        <v>10.5</v>
      </c>
      <c r="I26" s="68">
        <f t="shared" si="3"/>
        <v>9.675324675324676</v>
      </c>
      <c r="J26" s="68">
        <f t="shared" si="4"/>
        <v>20.175324675324674</v>
      </c>
      <c r="K26" s="68"/>
      <c r="L26" s="70">
        <f t="shared" si="5"/>
        <v>20.175324675324674</v>
      </c>
      <c r="M26" s="71"/>
      <c r="N26" s="29"/>
      <c r="O26" s="5">
        <v>1</v>
      </c>
      <c r="P26" s="5">
        <v>1</v>
      </c>
      <c r="Q26" s="76">
        <f t="shared" si="6"/>
        <v>2</v>
      </c>
      <c r="R26" s="65">
        <f t="shared" si="9"/>
        <v>2.8571428571428572</v>
      </c>
      <c r="S26" s="29">
        <v>1</v>
      </c>
      <c r="T26" s="5">
        <v>1</v>
      </c>
      <c r="U26" s="5">
        <v>1</v>
      </c>
      <c r="V26" s="5">
        <v>7</v>
      </c>
      <c r="W26" s="76">
        <f t="shared" si="7"/>
        <v>10</v>
      </c>
      <c r="X26" s="44">
        <f t="shared" si="10"/>
        <v>6.8181818181818183</v>
      </c>
    </row>
    <row r="27" spans="1:24" ht="16.5" customHeight="1" thickBot="1">
      <c r="A27" s="1">
        <v>23</v>
      </c>
      <c r="B27" s="82" t="s">
        <v>34</v>
      </c>
      <c r="C27" s="5">
        <v>9</v>
      </c>
      <c r="D27" s="5">
        <v>15</v>
      </c>
      <c r="E27" s="66">
        <f t="shared" si="8"/>
        <v>13.5</v>
      </c>
      <c r="F27" s="72">
        <f t="shared" si="11"/>
        <v>35</v>
      </c>
      <c r="G27" s="67"/>
      <c r="H27" s="68">
        <f t="shared" si="2"/>
        <v>48.5</v>
      </c>
      <c r="I27" s="68">
        <f t="shared" si="3"/>
        <v>10.227272727272727</v>
      </c>
      <c r="J27" s="68">
        <f t="shared" si="4"/>
        <v>58.727272727272727</v>
      </c>
      <c r="K27" s="68"/>
      <c r="L27" s="70">
        <f t="shared" si="5"/>
        <v>58.727272727272727</v>
      </c>
      <c r="M27" s="71"/>
      <c r="N27" s="29"/>
      <c r="O27" s="5"/>
      <c r="P27" s="5"/>
      <c r="Q27" s="76">
        <f t="shared" si="6"/>
        <v>0</v>
      </c>
      <c r="R27" s="65">
        <f t="shared" si="9"/>
        <v>0</v>
      </c>
      <c r="S27" s="29"/>
      <c r="T27" s="5"/>
      <c r="U27" s="5"/>
      <c r="V27" s="5">
        <v>15</v>
      </c>
      <c r="W27" s="76">
        <f t="shared" si="7"/>
        <v>15</v>
      </c>
      <c r="X27" s="44">
        <f t="shared" si="10"/>
        <v>10.227272727272727</v>
      </c>
    </row>
    <row r="28" spans="1:24" ht="16.5" customHeight="1" thickBot="1">
      <c r="A28" s="1">
        <v>24</v>
      </c>
      <c r="B28" s="82" t="s">
        <v>35</v>
      </c>
      <c r="C28" s="5"/>
      <c r="D28" s="5"/>
      <c r="E28" s="66">
        <f t="shared" si="8"/>
        <v>0</v>
      </c>
      <c r="F28" s="72">
        <f t="shared" si="11"/>
        <v>0</v>
      </c>
      <c r="G28" s="67"/>
      <c r="H28" s="68">
        <f t="shared" si="2"/>
        <v>0</v>
      </c>
      <c r="I28" s="68">
        <f t="shared" si="3"/>
        <v>0</v>
      </c>
      <c r="J28" s="68">
        <f t="shared" si="4"/>
        <v>0</v>
      </c>
      <c r="K28" s="68"/>
      <c r="L28" s="70">
        <f t="shared" si="5"/>
        <v>0</v>
      </c>
      <c r="M28" s="71"/>
      <c r="N28" s="29"/>
      <c r="O28" s="5"/>
      <c r="P28" s="5"/>
      <c r="Q28" s="76">
        <f t="shared" si="6"/>
        <v>0</v>
      </c>
      <c r="R28" s="65">
        <f t="shared" si="9"/>
        <v>0</v>
      </c>
      <c r="S28" s="29"/>
      <c r="T28" s="5"/>
      <c r="U28" s="5"/>
      <c r="V28" s="5"/>
      <c r="W28" s="76">
        <f t="shared" si="7"/>
        <v>0</v>
      </c>
      <c r="X28" s="44">
        <f t="shared" si="10"/>
        <v>0</v>
      </c>
    </row>
    <row r="29" spans="1:24" ht="16.5" customHeight="1" thickBot="1">
      <c r="A29" s="1">
        <v>25</v>
      </c>
      <c r="B29" s="82" t="s">
        <v>36</v>
      </c>
      <c r="C29" s="5"/>
      <c r="D29" s="5"/>
      <c r="E29" s="66">
        <f t="shared" si="8"/>
        <v>0</v>
      </c>
      <c r="F29" s="72">
        <f t="shared" si="11"/>
        <v>0</v>
      </c>
      <c r="G29" s="67"/>
      <c r="H29" s="68">
        <f t="shared" si="2"/>
        <v>0</v>
      </c>
      <c r="I29" s="68">
        <f t="shared" si="3"/>
        <v>0</v>
      </c>
      <c r="J29" s="68">
        <f t="shared" si="4"/>
        <v>0</v>
      </c>
      <c r="K29" s="68"/>
      <c r="L29" s="70">
        <f t="shared" si="5"/>
        <v>0</v>
      </c>
      <c r="M29" s="71"/>
      <c r="N29" s="29"/>
      <c r="O29" s="5"/>
      <c r="P29" s="5"/>
      <c r="Q29" s="76">
        <f t="shared" si="6"/>
        <v>0</v>
      </c>
      <c r="R29" s="65">
        <f t="shared" si="9"/>
        <v>0</v>
      </c>
      <c r="S29" s="29"/>
      <c r="T29" s="5"/>
      <c r="U29" s="5"/>
      <c r="V29" s="5"/>
      <c r="W29" s="76">
        <f t="shared" si="7"/>
        <v>0</v>
      </c>
      <c r="X29" s="44">
        <f t="shared" si="10"/>
        <v>0</v>
      </c>
    </row>
    <row r="30" spans="1:24" ht="16.5" customHeight="1" thickBot="1">
      <c r="A30" s="1">
        <v>26</v>
      </c>
      <c r="B30" s="82" t="s">
        <v>37</v>
      </c>
      <c r="C30" s="5">
        <v>10</v>
      </c>
      <c r="D30" s="5">
        <v>13</v>
      </c>
      <c r="E30" s="66">
        <f t="shared" si="8"/>
        <v>15</v>
      </c>
      <c r="F30" s="72">
        <f t="shared" si="11"/>
        <v>30.333333333333332</v>
      </c>
      <c r="G30" s="67"/>
      <c r="H30" s="68">
        <f t="shared" si="2"/>
        <v>45.333333333333329</v>
      </c>
      <c r="I30" s="68">
        <f t="shared" si="3"/>
        <v>23.571428571428569</v>
      </c>
      <c r="J30" s="68">
        <f t="shared" si="4"/>
        <v>68.904761904761898</v>
      </c>
      <c r="K30" s="68"/>
      <c r="L30" s="70">
        <f t="shared" si="5"/>
        <v>68.904761904761898</v>
      </c>
      <c r="M30" s="71"/>
      <c r="N30" s="29">
        <v>4</v>
      </c>
      <c r="O30" s="5">
        <v>2</v>
      </c>
      <c r="P30" s="5"/>
      <c r="Q30" s="76">
        <f t="shared" si="6"/>
        <v>6</v>
      </c>
      <c r="R30" s="65">
        <f t="shared" si="9"/>
        <v>8.5714285714285712</v>
      </c>
      <c r="S30" s="29">
        <v>1</v>
      </c>
      <c r="T30" s="5">
        <v>1</v>
      </c>
      <c r="U30" s="5">
        <v>5</v>
      </c>
      <c r="V30" s="5">
        <v>15</v>
      </c>
      <c r="W30" s="76">
        <f t="shared" si="7"/>
        <v>22</v>
      </c>
      <c r="X30" s="44">
        <f t="shared" si="10"/>
        <v>15</v>
      </c>
    </row>
    <row r="31" spans="1:24" ht="16.5" customHeight="1" thickBot="1">
      <c r="A31" s="1">
        <v>27</v>
      </c>
      <c r="B31" s="82" t="s">
        <v>38</v>
      </c>
      <c r="C31" s="5"/>
      <c r="D31" s="5"/>
      <c r="E31" s="66">
        <f t="shared" si="8"/>
        <v>0</v>
      </c>
      <c r="F31" s="72">
        <f t="shared" si="11"/>
        <v>0</v>
      </c>
      <c r="G31" s="67"/>
      <c r="H31" s="68">
        <f t="shared" si="2"/>
        <v>0</v>
      </c>
      <c r="I31" s="68">
        <f t="shared" si="3"/>
        <v>0</v>
      </c>
      <c r="J31" s="68">
        <f t="shared" si="4"/>
        <v>0</v>
      </c>
      <c r="K31" s="68"/>
      <c r="L31" s="70">
        <f t="shared" si="5"/>
        <v>0</v>
      </c>
      <c r="M31" s="71"/>
      <c r="N31" s="29"/>
      <c r="O31" s="5"/>
      <c r="P31" s="5"/>
      <c r="Q31" s="76">
        <f t="shared" si="6"/>
        <v>0</v>
      </c>
      <c r="R31" s="65">
        <f t="shared" si="9"/>
        <v>0</v>
      </c>
      <c r="S31" s="29"/>
      <c r="T31" s="5"/>
      <c r="U31" s="5"/>
      <c r="V31" s="5"/>
      <c r="W31" s="76">
        <f t="shared" si="7"/>
        <v>0</v>
      </c>
      <c r="X31" s="44">
        <f t="shared" si="10"/>
        <v>0</v>
      </c>
    </row>
    <row r="32" spans="1:24" ht="16.5" customHeight="1" thickBot="1">
      <c r="A32" s="1">
        <v>28</v>
      </c>
      <c r="B32" s="82" t="s">
        <v>39</v>
      </c>
      <c r="C32" s="5"/>
      <c r="D32" s="5">
        <v>15</v>
      </c>
      <c r="E32" s="66">
        <f t="shared" si="8"/>
        <v>0</v>
      </c>
      <c r="F32" s="72">
        <f t="shared" si="11"/>
        <v>35</v>
      </c>
      <c r="G32" s="67"/>
      <c r="H32" s="68">
        <f t="shared" si="2"/>
        <v>35</v>
      </c>
      <c r="I32" s="68">
        <f t="shared" si="3"/>
        <v>5.5194805194805197</v>
      </c>
      <c r="J32" s="68">
        <f t="shared" si="4"/>
        <v>40.519480519480517</v>
      </c>
      <c r="K32" s="68"/>
      <c r="L32" s="70">
        <f t="shared" si="5"/>
        <v>40.519480519480517</v>
      </c>
      <c r="M32" s="71"/>
      <c r="N32" s="29"/>
      <c r="O32" s="5">
        <v>1</v>
      </c>
      <c r="P32" s="5"/>
      <c r="Q32" s="76">
        <f t="shared" si="6"/>
        <v>1</v>
      </c>
      <c r="R32" s="65">
        <f t="shared" si="9"/>
        <v>1.4285714285714286</v>
      </c>
      <c r="S32" s="29">
        <v>1</v>
      </c>
      <c r="T32" s="5"/>
      <c r="U32" s="5">
        <v>5</v>
      </c>
      <c r="V32" s="5"/>
      <c r="W32" s="76">
        <f t="shared" si="7"/>
        <v>6</v>
      </c>
      <c r="X32" s="44">
        <f t="shared" si="10"/>
        <v>4.0909090909090908</v>
      </c>
    </row>
    <row r="33" spans="1:24" ht="16.5" customHeight="1" thickBot="1">
      <c r="A33" s="1">
        <v>29</v>
      </c>
      <c r="B33" s="82" t="s">
        <v>40</v>
      </c>
      <c r="C33" s="5"/>
      <c r="D33" s="5"/>
      <c r="E33" s="66">
        <f t="shared" si="8"/>
        <v>0</v>
      </c>
      <c r="F33" s="72">
        <f t="shared" si="11"/>
        <v>0</v>
      </c>
      <c r="G33" s="67"/>
      <c r="H33" s="68">
        <f t="shared" si="2"/>
        <v>0</v>
      </c>
      <c r="I33" s="68">
        <f t="shared" si="3"/>
        <v>0</v>
      </c>
      <c r="J33" s="68">
        <f t="shared" si="4"/>
        <v>0</v>
      </c>
      <c r="K33" s="68"/>
      <c r="L33" s="70">
        <f t="shared" si="5"/>
        <v>0</v>
      </c>
      <c r="M33" s="71"/>
      <c r="N33" s="29"/>
      <c r="O33" s="5"/>
      <c r="P33" s="5"/>
      <c r="Q33" s="76">
        <f t="shared" si="6"/>
        <v>0</v>
      </c>
      <c r="R33" s="65">
        <f t="shared" si="9"/>
        <v>0</v>
      </c>
      <c r="S33" s="29"/>
      <c r="T33" s="5"/>
      <c r="U33" s="5"/>
      <c r="V33" s="5"/>
      <c r="W33" s="76">
        <f t="shared" si="7"/>
        <v>0</v>
      </c>
      <c r="X33" s="44">
        <f t="shared" si="10"/>
        <v>0</v>
      </c>
    </row>
    <row r="34" spans="1:24" ht="16.5" customHeight="1" thickBot="1">
      <c r="A34" s="1">
        <v>30</v>
      </c>
      <c r="B34" s="81" t="s">
        <v>41</v>
      </c>
      <c r="C34" s="5">
        <v>8</v>
      </c>
      <c r="D34" s="5">
        <v>15</v>
      </c>
      <c r="E34" s="66">
        <f t="shared" si="8"/>
        <v>12</v>
      </c>
      <c r="F34" s="72">
        <f t="shared" si="11"/>
        <v>35</v>
      </c>
      <c r="G34" s="67"/>
      <c r="H34" s="68">
        <f t="shared" si="2"/>
        <v>47</v>
      </c>
      <c r="I34" s="68">
        <f t="shared" si="3"/>
        <v>16.558441558441558</v>
      </c>
      <c r="J34" s="68">
        <f t="shared" si="4"/>
        <v>63.558441558441558</v>
      </c>
      <c r="K34" s="68"/>
      <c r="L34" s="70">
        <f t="shared" si="5"/>
        <v>63.558441558441558</v>
      </c>
      <c r="M34" s="71"/>
      <c r="N34" s="29">
        <v>1</v>
      </c>
      <c r="O34" s="5">
        <v>1</v>
      </c>
      <c r="P34" s="5">
        <v>1</v>
      </c>
      <c r="Q34" s="76">
        <f t="shared" si="6"/>
        <v>3</v>
      </c>
      <c r="R34" s="65">
        <f t="shared" si="9"/>
        <v>4.2857142857142856</v>
      </c>
      <c r="S34" s="29">
        <v>1</v>
      </c>
      <c r="T34" s="5">
        <v>1</v>
      </c>
      <c r="U34" s="5">
        <v>1</v>
      </c>
      <c r="V34" s="5">
        <v>15</v>
      </c>
      <c r="W34" s="76">
        <f t="shared" si="7"/>
        <v>18</v>
      </c>
      <c r="X34" s="44">
        <f t="shared" si="10"/>
        <v>12.272727272727273</v>
      </c>
    </row>
    <row r="35" spans="1:24" ht="16.5" customHeight="1" thickBot="1">
      <c r="A35" s="1">
        <v>31</v>
      </c>
      <c r="B35" s="82" t="s">
        <v>42</v>
      </c>
      <c r="C35" s="5">
        <v>7.5</v>
      </c>
      <c r="D35" s="5">
        <v>11</v>
      </c>
      <c r="E35" s="66">
        <f t="shared" si="8"/>
        <v>11.25</v>
      </c>
      <c r="F35" s="72">
        <f t="shared" si="11"/>
        <v>25.666666666666668</v>
      </c>
      <c r="G35" s="67"/>
      <c r="H35" s="68">
        <f t="shared" si="2"/>
        <v>36.916666666666671</v>
      </c>
      <c r="I35" s="68">
        <f t="shared" si="3"/>
        <v>3.4740259740259738</v>
      </c>
      <c r="J35" s="68">
        <f t="shared" si="4"/>
        <v>40.390692640692649</v>
      </c>
      <c r="K35" s="68"/>
      <c r="L35" s="70">
        <f t="shared" si="5"/>
        <v>40.390692640692649</v>
      </c>
      <c r="M35" s="71"/>
      <c r="N35" s="29">
        <v>1</v>
      </c>
      <c r="O35" s="5"/>
      <c r="P35" s="5"/>
      <c r="Q35" s="76">
        <f t="shared" si="6"/>
        <v>1</v>
      </c>
      <c r="R35" s="65">
        <f t="shared" si="9"/>
        <v>1.4285714285714286</v>
      </c>
      <c r="S35" s="29">
        <v>1</v>
      </c>
      <c r="T35" s="5">
        <v>1</v>
      </c>
      <c r="U35" s="5">
        <v>1</v>
      </c>
      <c r="V35" s="5"/>
      <c r="W35" s="76">
        <f t="shared" si="7"/>
        <v>3</v>
      </c>
      <c r="X35" s="44">
        <f t="shared" si="10"/>
        <v>2.0454545454545454</v>
      </c>
    </row>
    <row r="36" spans="1:24" ht="16.5" customHeight="1" thickBot="1">
      <c r="A36" s="1">
        <v>32</v>
      </c>
      <c r="B36" s="82" t="s">
        <v>43</v>
      </c>
      <c r="C36" s="5"/>
      <c r="D36" s="5"/>
      <c r="E36" s="66">
        <f t="shared" si="8"/>
        <v>0</v>
      </c>
      <c r="F36" s="72">
        <f t="shared" si="11"/>
        <v>0</v>
      </c>
      <c r="G36" s="67"/>
      <c r="H36" s="68">
        <f t="shared" si="2"/>
        <v>0</v>
      </c>
      <c r="I36" s="68">
        <f t="shared" si="3"/>
        <v>0</v>
      </c>
      <c r="J36" s="68">
        <f t="shared" si="4"/>
        <v>0</v>
      </c>
      <c r="K36" s="68"/>
      <c r="L36" s="70">
        <f t="shared" si="5"/>
        <v>0</v>
      </c>
      <c r="M36" s="71"/>
      <c r="N36" s="29"/>
      <c r="O36" s="5"/>
      <c r="P36" s="5"/>
      <c r="Q36" s="76">
        <f t="shared" si="6"/>
        <v>0</v>
      </c>
      <c r="R36" s="65">
        <f t="shared" si="9"/>
        <v>0</v>
      </c>
      <c r="S36" s="29"/>
      <c r="T36" s="5"/>
      <c r="U36" s="5"/>
      <c r="V36" s="5"/>
      <c r="W36" s="76">
        <f t="shared" si="7"/>
        <v>0</v>
      </c>
      <c r="X36" s="44">
        <f t="shared" si="10"/>
        <v>0</v>
      </c>
    </row>
    <row r="37" spans="1:24" ht="16.5" customHeight="1" thickBot="1">
      <c r="A37" s="1">
        <v>33</v>
      </c>
      <c r="B37" s="82" t="s">
        <v>44</v>
      </c>
      <c r="C37" s="5">
        <v>8</v>
      </c>
      <c r="D37" s="5">
        <v>15</v>
      </c>
      <c r="E37" s="66">
        <f t="shared" si="8"/>
        <v>12</v>
      </c>
      <c r="F37" s="72">
        <f t="shared" si="11"/>
        <v>35</v>
      </c>
      <c r="G37" s="67"/>
      <c r="H37" s="68">
        <f t="shared" si="2"/>
        <v>47</v>
      </c>
      <c r="I37" s="68">
        <f t="shared" si="3"/>
        <v>14.448051948051949</v>
      </c>
      <c r="J37" s="68">
        <f t="shared" si="4"/>
        <v>61.448051948051948</v>
      </c>
      <c r="K37" s="68"/>
      <c r="L37" s="70">
        <f t="shared" si="5"/>
        <v>61.448051948051948</v>
      </c>
      <c r="M37" s="71"/>
      <c r="N37" s="29">
        <v>1</v>
      </c>
      <c r="O37" s="5">
        <v>1</v>
      </c>
      <c r="P37" s="5"/>
      <c r="Q37" s="76">
        <f t="shared" si="6"/>
        <v>2</v>
      </c>
      <c r="R37" s="65">
        <f t="shared" si="9"/>
        <v>2.8571428571428572</v>
      </c>
      <c r="S37" s="29">
        <v>1</v>
      </c>
      <c r="T37" s="5">
        <v>1</v>
      </c>
      <c r="U37" s="5"/>
      <c r="V37" s="5">
        <v>15</v>
      </c>
      <c r="W37" s="76">
        <f t="shared" si="7"/>
        <v>17</v>
      </c>
      <c r="X37" s="44">
        <f t="shared" si="10"/>
        <v>11.590909090909092</v>
      </c>
    </row>
    <row r="38" spans="1:24" ht="16.5" customHeight="1" thickBot="1">
      <c r="A38" s="1">
        <v>34</v>
      </c>
      <c r="B38" s="82" t="s">
        <v>45</v>
      </c>
      <c r="C38" s="5">
        <v>7</v>
      </c>
      <c r="D38" s="5">
        <v>13</v>
      </c>
      <c r="E38" s="66">
        <f t="shared" si="8"/>
        <v>10.5</v>
      </c>
      <c r="F38" s="72">
        <f t="shared" si="11"/>
        <v>30.333333333333332</v>
      </c>
      <c r="G38" s="67"/>
      <c r="H38" s="68">
        <f t="shared" si="2"/>
        <v>40.833333333333329</v>
      </c>
      <c r="I38" s="68">
        <f t="shared" si="3"/>
        <v>19.415584415584416</v>
      </c>
      <c r="J38" s="68">
        <f t="shared" si="4"/>
        <v>60.248917748917748</v>
      </c>
      <c r="K38" s="68"/>
      <c r="L38" s="70">
        <f t="shared" si="5"/>
        <v>60.248917748917748</v>
      </c>
      <c r="M38" s="71"/>
      <c r="N38" s="29">
        <v>3</v>
      </c>
      <c r="O38" s="5">
        <v>1</v>
      </c>
      <c r="P38" s="5">
        <v>1</v>
      </c>
      <c r="Q38" s="76">
        <f t="shared" si="6"/>
        <v>5</v>
      </c>
      <c r="R38" s="65">
        <f t="shared" si="9"/>
        <v>7.1428571428571432</v>
      </c>
      <c r="S38" s="29">
        <v>1</v>
      </c>
      <c r="T38" s="5">
        <v>1</v>
      </c>
      <c r="U38" s="5">
        <v>5</v>
      </c>
      <c r="V38" s="5">
        <v>11</v>
      </c>
      <c r="W38" s="76">
        <f t="shared" si="7"/>
        <v>18</v>
      </c>
      <c r="X38" s="44">
        <f t="shared" si="10"/>
        <v>12.272727272727273</v>
      </c>
    </row>
    <row r="39" spans="1:24" ht="16.5" customHeight="1" thickBot="1">
      <c r="A39" s="1">
        <v>35</v>
      </c>
      <c r="B39" s="82" t="s">
        <v>46</v>
      </c>
      <c r="C39" s="5"/>
      <c r="D39" s="5"/>
      <c r="E39" s="66">
        <f t="shared" si="8"/>
        <v>0</v>
      </c>
      <c r="F39" s="72">
        <f t="shared" si="11"/>
        <v>0</v>
      </c>
      <c r="G39" s="67"/>
      <c r="H39" s="68">
        <f t="shared" si="2"/>
        <v>0</v>
      </c>
      <c r="I39" s="68">
        <f t="shared" si="3"/>
        <v>4.2857142857142856</v>
      </c>
      <c r="J39" s="68">
        <f t="shared" si="4"/>
        <v>4.2857142857142856</v>
      </c>
      <c r="K39" s="68"/>
      <c r="L39" s="70">
        <f t="shared" si="5"/>
        <v>4.2857142857142856</v>
      </c>
      <c r="M39" s="71"/>
      <c r="N39" s="29">
        <v>1</v>
      </c>
      <c r="O39" s="5">
        <v>1</v>
      </c>
      <c r="P39" s="5">
        <v>1</v>
      </c>
      <c r="Q39" s="76">
        <f t="shared" si="6"/>
        <v>3</v>
      </c>
      <c r="R39" s="65">
        <f t="shared" si="9"/>
        <v>4.2857142857142856</v>
      </c>
      <c r="S39" s="29"/>
      <c r="T39" s="5"/>
      <c r="U39" s="5"/>
      <c r="V39" s="49"/>
      <c r="W39" s="76">
        <f t="shared" si="7"/>
        <v>0</v>
      </c>
      <c r="X39" s="44">
        <f t="shared" si="10"/>
        <v>0</v>
      </c>
    </row>
    <row r="40" spans="1:24" ht="16.5" customHeight="1" thickBot="1">
      <c r="A40" s="4">
        <v>1</v>
      </c>
      <c r="B40" s="81" t="s">
        <v>9</v>
      </c>
      <c r="C40" s="5">
        <v>6</v>
      </c>
      <c r="D40" s="5"/>
      <c r="E40" s="66">
        <f t="shared" si="8"/>
        <v>9</v>
      </c>
      <c r="F40" s="72">
        <f t="shared" si="11"/>
        <v>0</v>
      </c>
      <c r="G40" s="67"/>
      <c r="H40" s="68">
        <f t="shared" si="2"/>
        <v>9</v>
      </c>
      <c r="I40" s="68">
        <f t="shared" si="3"/>
        <v>1.4285714285714286</v>
      </c>
      <c r="J40" s="68">
        <f t="shared" si="4"/>
        <v>10.428571428571429</v>
      </c>
      <c r="K40" s="68"/>
      <c r="L40" s="70">
        <f t="shared" si="5"/>
        <v>10.428571428571429</v>
      </c>
      <c r="M40" s="71"/>
      <c r="N40" s="77"/>
      <c r="O40" s="25"/>
      <c r="P40" s="25">
        <v>1</v>
      </c>
      <c r="Q40" s="78">
        <f t="shared" si="6"/>
        <v>1</v>
      </c>
      <c r="R40" s="65">
        <f t="shared" si="9"/>
        <v>1.4285714285714286</v>
      </c>
      <c r="S40" s="77"/>
      <c r="T40" s="25"/>
      <c r="U40" s="25"/>
      <c r="V40" s="79"/>
      <c r="W40" s="78">
        <f t="shared" si="7"/>
        <v>0</v>
      </c>
      <c r="X40" s="44">
        <f t="shared" si="10"/>
        <v>0</v>
      </c>
    </row>
    <row r="41" spans="1:24" ht="16.5" customHeight="1"/>
  </sheetData>
  <conditionalFormatting sqref="L5:L40">
    <cfRule type="cellIs" dxfId="2" priority="2" operator="greaterThan">
      <formula>51</formula>
    </cfRule>
  </conditionalFormatting>
  <conditionalFormatting sqref="F5:F40">
    <cfRule type="cellIs" dxfId="1" priority="1" operator="greaterThan">
      <formula>17.5</formula>
    </cfRule>
  </conditionalFormatting>
  <pageMargins left="0.27" right="0.70866141732283472" top="0.74803149606299213" bottom="0.74803149606299213" header="0.31496062992125984" footer="0.31496062992125984"/>
  <pageSetup scale="75" orientation="landscape" horizontalDpi="4294967295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127</vt:lpstr>
      <vt:lpstr>117</vt:lpstr>
    </vt:vector>
  </TitlesOfParts>
  <Company>INFORMATICA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Brigida Carvajal</dc:creator>
  <cp:lastModifiedBy>Brigida Carvajal</cp:lastModifiedBy>
  <cp:lastPrinted>2011-12-06T11:39:09Z</cp:lastPrinted>
  <dcterms:created xsi:type="dcterms:W3CDTF">2011-12-06T03:24:53Z</dcterms:created>
  <dcterms:modified xsi:type="dcterms:W3CDTF">2011-12-06T11:39:58Z</dcterms:modified>
</cp:coreProperties>
</file>